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3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'CCFS'!$A$1:$I$59</definedName>
    <definedName name="_xlnm.Print_Area" localSheetId="3">'CSCE'!$A$1:$O$94</definedName>
  </definedNames>
  <calcPr fullCalcOnLoad="1"/>
</workbook>
</file>

<file path=xl/sharedStrings.xml><?xml version="1.0" encoding="utf-8"?>
<sst xmlns="http://schemas.openxmlformats.org/spreadsheetml/2006/main" count="234" uniqueCount="146">
  <si>
    <t>Minority Interest</t>
  </si>
  <si>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</si>
  <si>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</si>
  <si>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</si>
  <si>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</si>
  <si>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</si>
  <si>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</si>
  <si>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CONDENSED CONSOLIDATED INCOME STATEMENT</t>
  </si>
  <si>
    <t>Share of results of associates</t>
  </si>
  <si>
    <t>Profit before tax</t>
  </si>
  <si>
    <t>Current</t>
  </si>
  <si>
    <t>Developed Properties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</si>
  <si>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</si>
  <si>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</si>
  <si>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</si>
  <si>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</si>
  <si>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</si>
  <si>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</si>
  <si>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</si>
  <si>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</si>
  <si>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</si>
  <si>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Cash generated from operating activities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</si>
  <si>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</si>
  <si>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</si>
  <si>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</si>
  <si>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</si>
  <si>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</si>
  <si>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</si>
  <si>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</si>
  <si>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</si>
  <si>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</si>
  <si>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</si>
  <si>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</si>
  <si>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</si>
  <si>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</si>
  <si>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</si>
  <si>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</si>
  <si>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</si>
  <si>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</si>
  <si>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</si>
  <si>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</si>
  <si>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</si>
  <si>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</si>
  <si>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</si>
  <si>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</si>
  <si>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</si>
  <si>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</si>
  <si>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</si>
  <si>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</si>
  <si>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</si>
  <si>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</si>
  <si>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</si>
  <si>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</si>
  <si>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</si>
  <si>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N/A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</si>
  <si>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</si>
  <si>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</si>
  <si>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</si>
  <si>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</si>
  <si>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</si>
  <si>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</si>
  <si>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</si>
  <si>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>CONDENSED CONSOLIDATED STATEMENT OF CHANGES IN EQUITY</t>
  </si>
  <si>
    <t>CONDENSED CONSOLIDATED CASH FLOW STATEMENT</t>
  </si>
  <si>
    <t>Property, plant and equipment</t>
  </si>
  <si>
    <t>Investment in associates</t>
  </si>
  <si>
    <t>Other investments</t>
  </si>
  <si>
    <t>Land held for property development</t>
  </si>
  <si>
    <t>Properties development costs</t>
  </si>
  <si>
    <t>Share capital</t>
  </si>
  <si>
    <t>Additions to land held for property development</t>
  </si>
  <si>
    <t>CASH FLOW FROM FINANCING ACTIVITY</t>
  </si>
  <si>
    <t>Cash and cash equivalents at beginning of year</t>
  </si>
  <si>
    <t>Cash and cash equivalents at end of the period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</si>
  <si>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</si>
  <si>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</si>
  <si>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</si>
  <si>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</si>
  <si>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</si>
  <si>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Acquisition of a subsidiary, net of cash acquired</t>
  </si>
  <si>
    <t>Developed properties held for sale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</si>
  <si>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</si>
  <si>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</si>
  <si>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</si>
  <si>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</si>
  <si>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</si>
  <si>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</si>
  <si>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Equity attributable to equity holders of the parent</t>
  </si>
  <si>
    <t>Share premium</t>
  </si>
  <si>
    <t>Capital reserve</t>
  </si>
  <si>
    <t>Retained profits</t>
  </si>
  <si>
    <t>Minority interest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</si>
  <si>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</si>
  <si>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</si>
  <si>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</si>
  <si>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</si>
  <si>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</si>
  <si>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</si>
  <si>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At 1 February 2006</t>
  </si>
  <si>
    <t>Minority</t>
  </si>
  <si>
    <t>Interest</t>
  </si>
  <si>
    <t>Equity</t>
  </si>
  <si>
    <t>Attributable to Equity Holders of the Parent</t>
  </si>
  <si>
    <t>Net profit for the period</t>
  </si>
  <si>
    <t>Cost of sales</t>
  </si>
  <si>
    <t>Gross profit</t>
  </si>
  <si>
    <t>Other operating income</t>
  </si>
  <si>
    <t>Administrative expenses</t>
  </si>
  <si>
    <t>Finance cost</t>
  </si>
  <si>
    <t>Share of profit/ (loss) of associates</t>
  </si>
  <si>
    <t>Income tax expense</t>
  </si>
  <si>
    <t>Attributable to:</t>
  </si>
  <si>
    <t>Equity holders of the parent</t>
  </si>
  <si>
    <t>Earnings per share attributable to equity holders of the parent:</t>
  </si>
  <si>
    <t xml:space="preserve"> - Basic (sen)</t>
  </si>
  <si>
    <t>- Diluted (sen)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</si>
  <si>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</si>
  <si>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</si>
  <si>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</si>
  <si>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</si>
  <si>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</si>
  <si>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At 1 February 2007</t>
  </si>
  <si>
    <t>Net (decrease)/ increase in cash and cash equivalents</t>
  </si>
  <si>
    <t xml:space="preserve"> Annual Financial Report for the year ended 31 January 2007)</t>
  </si>
  <si>
    <t>(RM)</t>
  </si>
  <si>
    <t xml:space="preserve">Additions to property, plant and equipment </t>
  </si>
  <si>
    <t>Net assets per share attributable to equity holders of the parent</t>
  </si>
  <si>
    <t>year to</t>
  </si>
  <si>
    <t>Preceding</t>
  </si>
  <si>
    <t>Individual Quarter</t>
  </si>
  <si>
    <t>Cumulative Quarter</t>
  </si>
  <si>
    <t>Current year</t>
  </si>
  <si>
    <t>quarter to</t>
  </si>
  <si>
    <t>Preceding year</t>
  </si>
  <si>
    <t>CONDENSED CONSOLIDATED BALANCE SHEET As At 31 JULY 2007</t>
  </si>
  <si>
    <t>For The Financial Period Ended 31 July 2007</t>
  </si>
  <si>
    <t>6 months Ended 31 July 2007</t>
  </si>
  <si>
    <t>At 31 July 2007</t>
  </si>
  <si>
    <t>For The Financial Period Ended 31 July 2006</t>
  </si>
  <si>
    <t>6 months Ended 31 July 2006</t>
  </si>
  <si>
    <t>At 31 July 2006</t>
  </si>
  <si>
    <t>The figures have not been audited</t>
  </si>
  <si>
    <t>Transfer from deferred tax</t>
  </si>
  <si>
    <t>deemed no longer require</t>
  </si>
  <si>
    <t>Net cash generated from operating activities</t>
  </si>
  <si>
    <t>Net cash generated from/ (used in) investing activities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</si>
</sst>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0" xfId="0" applyNumberFormat="1" applyBorder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15" applyBorder="1" applyAlignment="1">
      <alignment/>
    </xf>
    <xf numFmtId="171" fontId="0" fillId="0" borderId="1" xfId="15" applyNumberForma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0" fillId="0" borderId="4" xfId="15" applyNumberForma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4" xfId="15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2" borderId="0" xfId="15" applyNumberFormat="1" applyFont="1" applyFill="1" applyBorder="1" applyAlignment="1">
      <alignment/>
    </xf>
    <xf numFmtId="171" fontId="1" fillId="0" borderId="2" xfId="15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5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6" xfId="15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8" xfId="15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1" fontId="0" fillId="0" borderId="0" xfId="0" applyNumberFormat="1" applyAlignment="1">
      <alignment/>
    </xf>
    <xf numFmtId="171" fontId="0" fillId="0" borderId="4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14" xfId="15" applyNumberFormat="1" applyBorder="1" applyAlignment="1">
      <alignment/>
    </xf>
    <xf numFmtId="171" fontId="0" fillId="0" borderId="14" xfId="15" applyNumberForma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15" xfId="15" applyNumberFormat="1" applyFill="1" applyBorder="1" applyAlignment="1">
      <alignment/>
    </xf>
    <xf numFmtId="0" fontId="0" fillId="0" borderId="1" xfId="0" applyFill="1" applyBorder="1" applyAlignment="1">
      <alignment/>
    </xf>
    <xf numFmtId="171" fontId="0" fillId="0" borderId="0" xfId="15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43" fontId="0" fillId="0" borderId="16" xfId="15" applyFill="1" applyBorder="1" applyAlignment="1">
      <alignment/>
    </xf>
    <xf numFmtId="43" fontId="0" fillId="0" borderId="16" xfId="15" applyBorder="1" applyAlignment="1">
      <alignment/>
    </xf>
    <xf numFmtId="43" fontId="0" fillId="0" borderId="16" xfId="15" applyFont="1" applyFill="1" applyBorder="1" applyAlignment="1">
      <alignment horizontal="right"/>
    </xf>
    <xf numFmtId="43" fontId="0" fillId="0" borderId="16" xfId="15" applyBorder="1" applyAlignment="1">
      <alignment horizontal="right"/>
    </xf>
    <xf numFmtId="43" fontId="0" fillId="0" borderId="16" xfId="15" applyFill="1" applyBorder="1" applyAlignment="1">
      <alignment horizontal="right"/>
    </xf>
    <xf numFmtId="0" fontId="0" fillId="0" borderId="0" xfId="0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3" xfId="15" applyNumberFormat="1" applyFont="1" applyFill="1" applyBorder="1" applyAlignment="1">
      <alignment/>
    </xf>
    <xf numFmtId="43" fontId="0" fillId="0" borderId="0" xfId="15" applyNumberFormat="1" applyAlignment="1">
      <alignment/>
    </xf>
    <xf numFmtId="171" fontId="0" fillId="0" borderId="14" xfId="15" applyNumberFormat="1" applyFont="1" applyBorder="1" applyAlignment="1">
      <alignment/>
    </xf>
    <xf numFmtId="0" fontId="0" fillId="0" borderId="0" xfId="0" applyAlignment="1" quotePrefix="1">
      <alignment/>
    </xf>
    <xf numFmtId="171" fontId="1" fillId="0" borderId="1" xfId="15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9"/>
  <sheetViews>
    <sheetView zoomScale="75" zoomScaleNormal="75" workbookViewId="0" topLeftCell="A5">
      <selection activeCell="E7" sqref="E7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37.00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51"/>
      <c r="C1" s="51" t="s">
        <v>12</v>
      </c>
      <c r="D1" s="51"/>
      <c r="E1" s="51"/>
      <c r="F1" s="51"/>
      <c r="G1" s="51"/>
      <c r="H1" s="51"/>
    </row>
    <row r="2" spans="2:8" ht="15.75">
      <c r="B2" s="50"/>
      <c r="C2" s="50" t="s">
        <v>42</v>
      </c>
      <c r="D2" s="50"/>
      <c r="E2" s="50"/>
      <c r="F2" s="50"/>
      <c r="G2" s="50"/>
      <c r="H2" s="50"/>
    </row>
    <row r="3" spans="2:8" ht="15.75">
      <c r="B3" s="50"/>
      <c r="C3" s="50" t="s">
        <v>41</v>
      </c>
      <c r="D3" s="50"/>
      <c r="E3" s="50"/>
      <c r="F3" s="50"/>
      <c r="G3" s="50"/>
      <c r="H3" s="50"/>
    </row>
    <row r="4" spans="1:8" ht="16.5" thickBot="1">
      <c r="A4" s="52"/>
      <c r="B4" s="52"/>
      <c r="C4" s="52"/>
      <c r="D4" s="52"/>
      <c r="E4" s="52"/>
      <c r="F4" s="52"/>
      <c r="G4" s="52"/>
      <c r="H4" s="52"/>
    </row>
    <row r="5" spans="1:8" ht="15.75">
      <c r="A5" s="26"/>
      <c r="B5" s="26"/>
      <c r="C5" s="26"/>
      <c r="D5" s="26"/>
      <c r="E5" s="26"/>
      <c r="F5" s="26"/>
      <c r="G5" s="26"/>
      <c r="H5" s="26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ht="15.75">
      <c r="A7" s="1" t="s">
        <v>134</v>
      </c>
    </row>
    <row r="8" spans="1:9" ht="15.75">
      <c r="A8" s="1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9" t="s">
        <v>46</v>
      </c>
      <c r="F9" s="9"/>
      <c r="G9" s="9"/>
      <c r="H9" s="9" t="s">
        <v>43</v>
      </c>
      <c r="I9" s="7"/>
    </row>
    <row r="10" spans="1:9" ht="15.75">
      <c r="A10" s="7"/>
      <c r="B10" s="7"/>
      <c r="C10" s="7"/>
      <c r="D10" s="7"/>
      <c r="E10" s="9" t="s">
        <v>45</v>
      </c>
      <c r="F10" s="9"/>
      <c r="G10" s="9"/>
      <c r="H10" s="9" t="s">
        <v>45</v>
      </c>
      <c r="I10" s="7"/>
    </row>
    <row r="11" spans="1:9" ht="15.75">
      <c r="A11" s="7"/>
      <c r="B11" s="7"/>
      <c r="C11" s="7"/>
      <c r="D11" s="7"/>
      <c r="E11" s="24">
        <v>39294</v>
      </c>
      <c r="F11" s="9"/>
      <c r="G11" s="9"/>
      <c r="H11" s="24">
        <v>39113</v>
      </c>
      <c r="I11" s="7"/>
    </row>
    <row r="12" spans="1:9" ht="15.75">
      <c r="A12" s="7"/>
      <c r="B12" s="7"/>
      <c r="C12" s="7"/>
      <c r="D12" s="7"/>
      <c r="E12" s="27" t="s">
        <v>1</v>
      </c>
      <c r="F12" s="9"/>
      <c r="G12" s="9"/>
      <c r="H12" s="27" t="s">
        <v>1</v>
      </c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17" t="s">
        <v>83</v>
      </c>
      <c r="B14" s="7"/>
      <c r="C14" s="7"/>
      <c r="D14" s="7"/>
      <c r="E14" s="7"/>
      <c r="F14" s="7"/>
      <c r="G14" s="7"/>
      <c r="H14" s="7"/>
      <c r="I14" s="7"/>
    </row>
    <row r="15" spans="1:9" ht="15.75">
      <c r="A15" s="17" t="s">
        <v>84</v>
      </c>
      <c r="B15" s="7"/>
      <c r="C15" s="7"/>
      <c r="D15" s="7"/>
      <c r="E15" s="7"/>
      <c r="F15" s="7"/>
      <c r="G15" s="7"/>
      <c r="H15" s="7"/>
      <c r="I15" s="7"/>
    </row>
    <row r="16" spans="2:9" ht="15.75">
      <c r="B16" t="s">
        <v>64</v>
      </c>
      <c r="D16" s="7"/>
      <c r="E16" s="23">
        <v>30095</v>
      </c>
      <c r="F16" s="4"/>
      <c r="G16" s="4"/>
      <c r="H16" s="30">
        <v>30291</v>
      </c>
      <c r="I16" s="7"/>
    </row>
    <row r="17" spans="2:9" ht="15.75">
      <c r="B17" t="s">
        <v>82</v>
      </c>
      <c r="D17" s="7"/>
      <c r="E17" s="12">
        <v>4405</v>
      </c>
      <c r="F17" s="4"/>
      <c r="G17" s="4"/>
      <c r="H17" s="29">
        <v>4447</v>
      </c>
      <c r="I17" s="7"/>
    </row>
    <row r="18" spans="2:9" ht="15.75">
      <c r="B18" t="s">
        <v>65</v>
      </c>
      <c r="D18" s="7"/>
      <c r="E18" s="12">
        <v>9848</v>
      </c>
      <c r="F18" s="4"/>
      <c r="G18" s="4"/>
      <c r="H18" s="29">
        <v>9836</v>
      </c>
      <c r="I18" s="7"/>
    </row>
    <row r="19" spans="2:9" ht="15.75">
      <c r="B19" t="s">
        <v>66</v>
      </c>
      <c r="D19" s="7"/>
      <c r="E19" s="12">
        <v>400</v>
      </c>
      <c r="F19" s="4"/>
      <c r="G19" s="4"/>
      <c r="H19" s="29">
        <v>400.481</v>
      </c>
      <c r="I19" s="7"/>
    </row>
    <row r="20" spans="2:9" ht="15.75">
      <c r="B20" t="s">
        <v>67</v>
      </c>
      <c r="D20" s="7"/>
      <c r="E20" s="61">
        <v>46802</v>
      </c>
      <c r="F20" s="4"/>
      <c r="G20" s="4"/>
      <c r="H20" s="62">
        <v>46552</v>
      </c>
      <c r="I20" s="7"/>
    </row>
    <row r="21" spans="4:9" ht="15.75">
      <c r="D21" s="7"/>
      <c r="E21" s="11">
        <f>SUM(E16:E20)</f>
        <v>91550</v>
      </c>
      <c r="F21" s="7"/>
      <c r="G21" s="7"/>
      <c r="H21" s="11">
        <f>SUM(H16:H20)</f>
        <v>91526.481</v>
      </c>
      <c r="I21" s="7"/>
    </row>
    <row r="22" spans="1:9" ht="15.75">
      <c r="A22" s="1" t="s">
        <v>85</v>
      </c>
      <c r="D22" s="7"/>
      <c r="E22" s="7"/>
      <c r="F22" s="7"/>
      <c r="G22" s="7"/>
      <c r="H22" s="14"/>
      <c r="I22" s="7"/>
    </row>
    <row r="23" spans="2:9" ht="15.75">
      <c r="B23" t="s">
        <v>68</v>
      </c>
      <c r="D23" s="7"/>
      <c r="E23" s="23">
        <v>19393</v>
      </c>
      <c r="F23" s="4"/>
      <c r="G23" s="4"/>
      <c r="H23" s="30">
        <v>20562</v>
      </c>
      <c r="I23" s="7"/>
    </row>
    <row r="24" spans="2:9" ht="15.75">
      <c r="B24" t="s">
        <v>80</v>
      </c>
      <c r="D24" s="7"/>
      <c r="E24" s="12">
        <v>17122</v>
      </c>
      <c r="F24" s="4"/>
      <c r="G24" s="4"/>
      <c r="H24" s="29">
        <v>15039</v>
      </c>
      <c r="I24" s="7"/>
    </row>
    <row r="25" spans="2:9" ht="15.75">
      <c r="B25" t="s">
        <v>117</v>
      </c>
      <c r="D25" s="7"/>
      <c r="E25" s="12">
        <v>10145</v>
      </c>
      <c r="F25" s="4"/>
      <c r="G25" s="4"/>
      <c r="H25" s="29">
        <v>11172</v>
      </c>
      <c r="I25" s="7"/>
    </row>
    <row r="26" spans="2:9" ht="15.75">
      <c r="B26" t="s">
        <v>118</v>
      </c>
      <c r="D26" s="7"/>
      <c r="E26" s="12">
        <v>1288</v>
      </c>
      <c r="F26" s="4"/>
      <c r="G26" s="4"/>
      <c r="H26" s="29">
        <v>1194</v>
      </c>
      <c r="I26" s="7"/>
    </row>
    <row r="27" spans="2:9" ht="15.75">
      <c r="B27" t="s">
        <v>3</v>
      </c>
      <c r="D27" s="7"/>
      <c r="E27" s="61">
        <v>44961</v>
      </c>
      <c r="F27" s="4"/>
      <c r="G27" s="4"/>
      <c r="H27" s="62">
        <v>30872</v>
      </c>
      <c r="I27" s="7"/>
    </row>
    <row r="28" spans="4:9" ht="15.75">
      <c r="D28" s="7"/>
      <c r="E28" s="4">
        <f>SUM(E23:E27)</f>
        <v>92909</v>
      </c>
      <c r="F28" s="4"/>
      <c r="G28" s="4"/>
      <c r="H28" s="4">
        <f>SUM(H23:H27)</f>
        <v>78839</v>
      </c>
      <c r="I28" s="7"/>
    </row>
    <row r="29" spans="3:9" ht="15.75">
      <c r="C29" s="7"/>
      <c r="D29" s="7"/>
      <c r="E29" s="6"/>
      <c r="F29" s="7"/>
      <c r="G29" s="7"/>
      <c r="H29" s="65"/>
      <c r="I29" s="7"/>
    </row>
    <row r="30" spans="1:9" ht="16.5" thickBot="1">
      <c r="A30" s="17" t="s">
        <v>81</v>
      </c>
      <c r="C30" s="7"/>
      <c r="D30" s="7"/>
      <c r="E30" s="67">
        <f>+E21+E28</f>
        <v>184459</v>
      </c>
      <c r="F30" s="7"/>
      <c r="G30" s="7"/>
      <c r="H30" s="67">
        <f>+H21+H28</f>
        <v>170365.481</v>
      </c>
      <c r="I30" s="7"/>
    </row>
    <row r="31" spans="2:9" ht="16.5" thickTop="1">
      <c r="B31" s="7"/>
      <c r="C31" s="7"/>
      <c r="D31" s="7"/>
      <c r="E31" s="7"/>
      <c r="F31" s="7"/>
      <c r="G31" s="7"/>
      <c r="H31" s="14"/>
      <c r="I31" s="7"/>
    </row>
    <row r="32" spans="1:9" ht="15.75">
      <c r="A32" s="1" t="s">
        <v>86</v>
      </c>
      <c r="B32" s="7"/>
      <c r="C32" s="7"/>
      <c r="D32" s="7"/>
      <c r="E32" s="7"/>
      <c r="F32" s="7"/>
      <c r="G32" s="7"/>
      <c r="H32" s="14"/>
      <c r="I32" s="7"/>
    </row>
    <row r="33" spans="1:9" ht="15.75">
      <c r="A33" s="1" t="s">
        <v>87</v>
      </c>
      <c r="C33" s="7"/>
      <c r="D33" s="7"/>
      <c r="E33" s="7"/>
      <c r="F33" s="7"/>
      <c r="G33" s="7"/>
      <c r="H33" s="14"/>
      <c r="I33" s="7"/>
    </row>
    <row r="34" spans="2:9" ht="15.75">
      <c r="B34" t="s">
        <v>69</v>
      </c>
      <c r="C34" s="7"/>
      <c r="D34" s="7"/>
      <c r="E34" s="30">
        <v>75831</v>
      </c>
      <c r="F34" s="7"/>
      <c r="G34" s="7"/>
      <c r="H34" s="30">
        <v>75831</v>
      </c>
      <c r="I34" s="7"/>
    </row>
    <row r="35" spans="2:9" ht="15.75">
      <c r="B35" s="7" t="s">
        <v>88</v>
      </c>
      <c r="C35" s="7"/>
      <c r="D35" s="7"/>
      <c r="E35" s="29">
        <f>+CSCE!F31</f>
        <v>4267.89904</v>
      </c>
      <c r="F35" s="7"/>
      <c r="G35" s="7"/>
      <c r="H35" s="29">
        <v>4268</v>
      </c>
      <c r="I35" s="7"/>
    </row>
    <row r="36" spans="2:9" ht="15.75">
      <c r="B36" s="7" t="s">
        <v>89</v>
      </c>
      <c r="C36" s="7"/>
      <c r="D36" s="7"/>
      <c r="E36" s="29">
        <f>+CSCE!H31</f>
        <v>9.179929999999702</v>
      </c>
      <c r="F36" s="7"/>
      <c r="G36" s="7"/>
      <c r="H36" s="29">
        <v>9</v>
      </c>
      <c r="I36" s="7"/>
    </row>
    <row r="37" spans="2:9" ht="15.75">
      <c r="B37" s="7" t="s">
        <v>90</v>
      </c>
      <c r="C37" s="7"/>
      <c r="D37" s="7"/>
      <c r="E37" s="62">
        <f>+CSCE!J31</f>
        <v>88895</v>
      </c>
      <c r="F37" s="7"/>
      <c r="G37" s="7"/>
      <c r="H37" s="62">
        <v>66629</v>
      </c>
      <c r="I37" s="7"/>
    </row>
    <row r="38" spans="2:9" ht="15.75">
      <c r="B38" s="7"/>
      <c r="C38" s="7"/>
      <c r="D38" s="7"/>
      <c r="E38" s="30">
        <f>+E34+E35+E36+E37</f>
        <v>169003.07897</v>
      </c>
      <c r="F38" s="7"/>
      <c r="G38" s="7"/>
      <c r="H38" s="30">
        <f>+H34+H35+H36+H37</f>
        <v>146737</v>
      </c>
      <c r="I38" s="7"/>
    </row>
    <row r="39" spans="1:9" ht="15.75">
      <c r="A39" s="17" t="s">
        <v>91</v>
      </c>
      <c r="C39" s="7"/>
      <c r="D39" s="7"/>
      <c r="E39" s="61">
        <f>+CSCE!N31</f>
        <v>2815</v>
      </c>
      <c r="F39" s="7"/>
      <c r="G39" s="7"/>
      <c r="H39" s="62">
        <v>2531</v>
      </c>
      <c r="I39" s="7"/>
    </row>
    <row r="40" spans="1:9" ht="15.75">
      <c r="A40" s="1" t="s">
        <v>97</v>
      </c>
      <c r="B40" s="17"/>
      <c r="C40" s="7"/>
      <c r="D40" s="7"/>
      <c r="E40" s="22">
        <f>+E38+E39</f>
        <v>171818.07897</v>
      </c>
      <c r="F40" s="7"/>
      <c r="G40" s="7"/>
      <c r="H40" s="22">
        <f>+H38+H39</f>
        <v>149268</v>
      </c>
      <c r="I40" s="7"/>
    </row>
    <row r="41" spans="2:9" ht="15.75">
      <c r="B41" s="17"/>
      <c r="C41" s="7"/>
      <c r="D41" s="7"/>
      <c r="E41" s="18"/>
      <c r="F41" s="7"/>
      <c r="G41" s="7"/>
      <c r="H41" s="18"/>
      <c r="I41" s="7"/>
    </row>
    <row r="42" spans="1:9" ht="15.75">
      <c r="A42" s="1" t="s">
        <v>92</v>
      </c>
      <c r="B42" s="17"/>
      <c r="C42" s="7"/>
      <c r="D42" s="7"/>
      <c r="E42" s="7"/>
      <c r="F42" s="7"/>
      <c r="G42" s="7"/>
      <c r="H42" s="18"/>
      <c r="I42" s="7"/>
    </row>
    <row r="43" spans="2:9" ht="15.75">
      <c r="B43" s="63" t="s">
        <v>93</v>
      </c>
      <c r="C43" s="7"/>
      <c r="D43" s="7"/>
      <c r="E43" s="64">
        <v>12</v>
      </c>
      <c r="F43" s="7"/>
      <c r="G43" s="7"/>
      <c r="H43" s="64">
        <v>2421</v>
      </c>
      <c r="I43" s="7"/>
    </row>
    <row r="44" spans="2:9" ht="15.75">
      <c r="B44" s="17"/>
      <c r="C44" s="7"/>
      <c r="D44" s="7"/>
      <c r="E44" s="18">
        <f>+E43</f>
        <v>12</v>
      </c>
      <c r="F44" s="7"/>
      <c r="G44" s="7"/>
      <c r="H44" s="18">
        <f>+H43</f>
        <v>2421</v>
      </c>
      <c r="I44" s="7"/>
    </row>
    <row r="45" spans="1:9" ht="15.75">
      <c r="A45" s="1" t="s">
        <v>94</v>
      </c>
      <c r="B45" s="7"/>
      <c r="C45" s="7"/>
      <c r="D45" s="7"/>
      <c r="E45" s="7"/>
      <c r="F45" s="7"/>
      <c r="G45" s="7"/>
      <c r="H45" s="14"/>
      <c r="I45" s="7"/>
    </row>
    <row r="46" spans="2:9" ht="15.75">
      <c r="B46" s="7" t="s">
        <v>120</v>
      </c>
      <c r="C46" s="7"/>
      <c r="D46" s="7"/>
      <c r="E46" s="59">
        <v>6336</v>
      </c>
      <c r="F46" s="4"/>
      <c r="G46" s="4"/>
      <c r="H46" s="30">
        <v>8388</v>
      </c>
      <c r="I46" s="7"/>
    </row>
    <row r="47" spans="2:9" ht="15.75">
      <c r="B47" s="7" t="s">
        <v>119</v>
      </c>
      <c r="C47" s="7"/>
      <c r="D47" s="7"/>
      <c r="E47" s="62">
        <v>6293</v>
      </c>
      <c r="F47" s="18"/>
      <c r="G47" s="18"/>
      <c r="H47" s="62">
        <v>10288</v>
      </c>
      <c r="I47" s="7"/>
    </row>
    <row r="48" spans="2:9" ht="15.75">
      <c r="B48" s="7"/>
      <c r="C48" s="7"/>
      <c r="D48" s="7"/>
      <c r="E48" s="66">
        <f>+E46+E47</f>
        <v>12629</v>
      </c>
      <c r="F48" s="4"/>
      <c r="G48" s="4"/>
      <c r="H48" s="66">
        <f>+H46+H47</f>
        <v>18676</v>
      </c>
      <c r="I48" s="7"/>
    </row>
    <row r="49" spans="2:9" ht="15.75">
      <c r="B49" s="7"/>
      <c r="C49" s="7"/>
      <c r="D49" s="7"/>
      <c r="E49" s="7"/>
      <c r="F49" s="7"/>
      <c r="G49" s="7"/>
      <c r="H49" s="7"/>
      <c r="I49" s="7"/>
    </row>
    <row r="50" spans="1:9" ht="15.75">
      <c r="A50" s="21" t="s">
        <v>95</v>
      </c>
      <c r="B50" s="14"/>
      <c r="C50" s="14"/>
      <c r="D50" s="14"/>
      <c r="E50" s="39">
        <f>+E44+E48</f>
        <v>12641</v>
      </c>
      <c r="F50" s="18"/>
      <c r="G50" s="18"/>
      <c r="H50" s="39">
        <f>+H44+H48</f>
        <v>21097</v>
      </c>
      <c r="I50" s="14"/>
    </row>
    <row r="51" spans="1:9" ht="15.75">
      <c r="A51" s="13"/>
      <c r="B51" s="14"/>
      <c r="C51" s="14"/>
      <c r="D51" s="14"/>
      <c r="E51" s="14"/>
      <c r="F51" s="14"/>
      <c r="G51" s="14"/>
      <c r="H51" s="14"/>
      <c r="I51" s="14"/>
    </row>
    <row r="52" spans="1:9" ht="16.5" thickBot="1">
      <c r="A52" s="21" t="s">
        <v>96</v>
      </c>
      <c r="B52" s="14"/>
      <c r="C52" s="14"/>
      <c r="D52" s="14"/>
      <c r="E52" s="34">
        <f>+E40+E50</f>
        <v>184459.07897</v>
      </c>
      <c r="F52" s="31"/>
      <c r="G52" s="31"/>
      <c r="H52" s="34">
        <f>+H40+H50</f>
        <v>170365</v>
      </c>
      <c r="I52" s="14"/>
    </row>
    <row r="53" spans="1:9" ht="16.5" thickTop="1">
      <c r="A53" s="13"/>
      <c r="B53" s="14"/>
      <c r="C53" s="14"/>
      <c r="D53" s="14"/>
      <c r="E53" s="14"/>
      <c r="F53" s="14"/>
      <c r="G53" s="14"/>
      <c r="H53" s="14"/>
      <c r="I53" s="14"/>
    </row>
    <row r="54" spans="4:9" ht="15.75">
      <c r="D54" s="7"/>
      <c r="E54" s="7"/>
      <c r="F54" s="7"/>
      <c r="G54" s="7"/>
      <c r="H54" s="14"/>
      <c r="I54" s="7"/>
    </row>
    <row r="55" spans="1:7" ht="15.75">
      <c r="A55" t="s">
        <v>126</v>
      </c>
      <c r="F55" s="4"/>
      <c r="G55" s="4"/>
    </row>
    <row r="56" spans="1:8" ht="15.75">
      <c r="A56" s="82" t="s">
        <v>124</v>
      </c>
      <c r="E56" s="80">
        <f>+E38/E34/10</f>
        <v>0.22286806051614777</v>
      </c>
      <c r="F56" s="7"/>
      <c r="G56" s="7"/>
      <c r="H56" s="80">
        <f>+H38/H34/10</f>
        <v>0.19350529466840738</v>
      </c>
    </row>
    <row r="57" spans="6:8" ht="15.75">
      <c r="F57" s="7"/>
      <c r="G57" s="7"/>
      <c r="H57" s="13"/>
    </row>
    <row r="58" spans="1:7" ht="15.75">
      <c r="A58" s="37" t="s">
        <v>51</v>
      </c>
      <c r="F58" s="7"/>
      <c r="G58" s="7"/>
    </row>
    <row r="59" spans="1:7" ht="15.75">
      <c r="A59" s="20" t="s">
        <v>123</v>
      </c>
      <c r="F59" s="7"/>
      <c r="G59" s="7"/>
    </row>
  </sheetData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4"/>
  <sheetViews>
    <sheetView zoomScale="75" zoomScaleNormal="75" workbookViewId="0" topLeftCell="A1">
      <selection activeCell="F46" sqref="F46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00390625" style="0" customWidth="1"/>
    <col min="5" max="5" width="1.4921875" style="0" customWidth="1"/>
    <col min="6" max="6" width="14.125" style="0" bestFit="1" customWidth="1"/>
    <col min="7" max="7" width="1.625" style="0" customWidth="1"/>
    <col min="8" max="8" width="13.25390625" style="0" bestFit="1" customWidth="1"/>
    <col min="9" max="9" width="1.12109375" style="0" customWidth="1"/>
    <col min="10" max="10" width="13.25390625" style="0" bestFit="1" customWidth="1"/>
  </cols>
  <sheetData>
    <row r="1" spans="2:10" ht="18.75">
      <c r="B1" s="53"/>
      <c r="C1" s="85" t="s">
        <v>12</v>
      </c>
      <c r="D1" s="85"/>
      <c r="E1" s="85"/>
      <c r="F1" s="85"/>
      <c r="G1" s="85"/>
      <c r="H1" s="85"/>
      <c r="I1" s="85"/>
      <c r="J1" s="85"/>
    </row>
    <row r="2" spans="2:10" ht="15.75">
      <c r="B2" s="26"/>
      <c r="C2" s="86" t="s">
        <v>40</v>
      </c>
      <c r="D2" s="86"/>
      <c r="E2" s="86"/>
      <c r="F2" s="86"/>
      <c r="G2" s="86"/>
      <c r="H2" s="86"/>
      <c r="I2" s="86"/>
      <c r="J2" s="86"/>
    </row>
    <row r="3" spans="2:10" ht="15.75">
      <c r="B3" s="26"/>
      <c r="C3" s="86" t="s">
        <v>41</v>
      </c>
      <c r="D3" s="86"/>
      <c r="E3" s="86"/>
      <c r="F3" s="86"/>
      <c r="G3" s="86"/>
      <c r="H3" s="86"/>
      <c r="I3" s="86"/>
      <c r="J3" s="86"/>
    </row>
    <row r="4" spans="1:10" ht="16.5" thickBo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ht="15.75">
      <c r="A7" s="1" t="s">
        <v>7</v>
      </c>
    </row>
    <row r="8" ht="15.75">
      <c r="A8" s="1" t="s">
        <v>135</v>
      </c>
    </row>
    <row r="9" spans="1:10" ht="15.75">
      <c r="A9" s="84" t="s">
        <v>141</v>
      </c>
      <c r="B9" s="17"/>
      <c r="C9" s="17"/>
      <c r="D9" s="7"/>
      <c r="E9" s="7"/>
      <c r="F9" s="7"/>
      <c r="G9" s="7"/>
      <c r="H9" s="7"/>
      <c r="I9" s="7"/>
      <c r="J9" s="7"/>
    </row>
    <row r="10" spans="1:10" ht="15.75">
      <c r="A10" s="7"/>
      <c r="B10" s="7"/>
      <c r="C10" s="7"/>
      <c r="D10" s="87" t="s">
        <v>129</v>
      </c>
      <c r="E10" s="87"/>
      <c r="F10" s="87"/>
      <c r="G10" s="9"/>
      <c r="H10" s="88" t="s">
        <v>130</v>
      </c>
      <c r="I10" s="88"/>
      <c r="J10" s="88"/>
    </row>
    <row r="11" spans="1:10" ht="15.75">
      <c r="A11" s="7"/>
      <c r="B11" s="7"/>
      <c r="C11" s="7"/>
      <c r="D11" s="9" t="s">
        <v>131</v>
      </c>
      <c r="E11" s="9"/>
      <c r="F11" s="9" t="s">
        <v>133</v>
      </c>
      <c r="G11" s="9"/>
      <c r="H11" s="9" t="s">
        <v>10</v>
      </c>
      <c r="I11" s="9"/>
      <c r="J11" s="9" t="s">
        <v>128</v>
      </c>
    </row>
    <row r="12" spans="1:10" ht="15.75">
      <c r="A12" s="7"/>
      <c r="B12" s="7"/>
      <c r="C12" s="7"/>
      <c r="D12" s="9" t="s">
        <v>132</v>
      </c>
      <c r="E12" s="9"/>
      <c r="F12" s="9" t="s">
        <v>132</v>
      </c>
      <c r="G12" s="9"/>
      <c r="H12" s="9" t="s">
        <v>127</v>
      </c>
      <c r="I12" s="9"/>
      <c r="J12" s="9" t="s">
        <v>127</v>
      </c>
    </row>
    <row r="13" spans="1:10" ht="15.75">
      <c r="A13" s="7"/>
      <c r="B13" s="7"/>
      <c r="C13" s="7"/>
      <c r="D13" s="24">
        <v>39294</v>
      </c>
      <c r="E13" s="24"/>
      <c r="F13" s="24">
        <v>38929</v>
      </c>
      <c r="G13" s="24"/>
      <c r="H13" s="24">
        <v>39294</v>
      </c>
      <c r="I13" s="24"/>
      <c r="J13" s="24">
        <v>38929</v>
      </c>
    </row>
    <row r="14" spans="1:10" ht="15.75">
      <c r="A14" s="7"/>
      <c r="B14" s="7"/>
      <c r="C14" s="7"/>
      <c r="D14" s="25" t="s">
        <v>1</v>
      </c>
      <c r="E14" s="24"/>
      <c r="F14" s="25" t="s">
        <v>1</v>
      </c>
      <c r="G14" s="24"/>
      <c r="H14" s="25" t="s">
        <v>1</v>
      </c>
      <c r="I14" s="24"/>
      <c r="J14" s="25" t="s">
        <v>1</v>
      </c>
    </row>
    <row r="15" spans="1:10" ht="15.75">
      <c r="A15" s="7"/>
      <c r="B15" s="7"/>
      <c r="C15" s="7"/>
      <c r="D15" s="24"/>
      <c r="E15" s="24"/>
      <c r="F15" s="24"/>
      <c r="G15" s="24"/>
      <c r="H15" s="24"/>
      <c r="I15" s="24"/>
      <c r="J15" s="24"/>
    </row>
    <row r="16" spans="1:10" ht="15.75">
      <c r="A16" s="7"/>
      <c r="B16" s="7" t="s">
        <v>5</v>
      </c>
      <c r="C16" s="7"/>
      <c r="D16" s="4">
        <v>10912</v>
      </c>
      <c r="E16" s="4"/>
      <c r="F16" s="18">
        <v>12590</v>
      </c>
      <c r="G16" s="18"/>
      <c r="H16" s="18">
        <v>22468</v>
      </c>
      <c r="I16" s="18"/>
      <c r="J16" s="18">
        <v>24909</v>
      </c>
    </row>
    <row r="17" spans="1:10" ht="15.75">
      <c r="A17" s="7"/>
      <c r="B17" s="7"/>
      <c r="C17" s="7"/>
      <c r="D17" s="4"/>
      <c r="E17" s="4"/>
      <c r="F17" s="18"/>
      <c r="G17" s="18"/>
      <c r="H17" s="18"/>
      <c r="I17" s="18"/>
      <c r="J17" s="18"/>
    </row>
    <row r="18" spans="1:10" ht="15.75">
      <c r="A18" s="7"/>
      <c r="B18" s="7" t="s">
        <v>104</v>
      </c>
      <c r="C18" s="7"/>
      <c r="D18" s="4">
        <v>-3860</v>
      </c>
      <c r="E18" s="4"/>
      <c r="F18" s="18">
        <v>-8504</v>
      </c>
      <c r="G18" s="18"/>
      <c r="H18" s="18">
        <v>-10018</v>
      </c>
      <c r="I18" s="18"/>
      <c r="J18" s="18">
        <v>-16007</v>
      </c>
    </row>
    <row r="19" spans="1:10" ht="15.75">
      <c r="A19" s="7"/>
      <c r="B19" s="7"/>
      <c r="C19" s="7"/>
      <c r="D19" s="3"/>
      <c r="E19" s="3"/>
      <c r="F19" s="16"/>
      <c r="G19" s="16"/>
      <c r="H19" s="16"/>
      <c r="I19" s="16"/>
      <c r="J19" s="16"/>
    </row>
    <row r="20" spans="1:10" ht="15.75">
      <c r="A20" s="7"/>
      <c r="B20" s="7" t="s">
        <v>105</v>
      </c>
      <c r="C20" s="7"/>
      <c r="D20" s="18">
        <f>+D16+D18</f>
        <v>7052</v>
      </c>
      <c r="E20" s="4"/>
      <c r="F20" s="18">
        <f>+F16+F18</f>
        <v>4086</v>
      </c>
      <c r="G20" s="14"/>
      <c r="H20" s="18">
        <f>+H16+H18</f>
        <v>12450</v>
      </c>
      <c r="I20" s="18"/>
      <c r="J20" s="18">
        <f>+J16+J18</f>
        <v>8902</v>
      </c>
    </row>
    <row r="21" spans="1:10" ht="15.75">
      <c r="A21" s="7"/>
      <c r="B21" s="7"/>
      <c r="C21" s="7"/>
      <c r="D21" s="4"/>
      <c r="E21" s="4"/>
      <c r="F21" s="18"/>
      <c r="G21" s="14"/>
      <c r="H21" s="14"/>
      <c r="I21" s="18"/>
      <c r="J21" s="18"/>
    </row>
    <row r="22" spans="1:10" ht="15.75">
      <c r="A22" s="7"/>
      <c r="B22" s="7" t="s">
        <v>106</v>
      </c>
      <c r="C22" s="7"/>
      <c r="D22" s="4">
        <v>6801</v>
      </c>
      <c r="E22" s="4"/>
      <c r="F22" s="18">
        <v>260</v>
      </c>
      <c r="G22" s="14"/>
      <c r="H22" s="18">
        <v>7042</v>
      </c>
      <c r="I22" s="18"/>
      <c r="J22" s="18">
        <v>717</v>
      </c>
    </row>
    <row r="23" spans="1:10" ht="15.75">
      <c r="A23" s="7"/>
      <c r="B23" s="7"/>
      <c r="C23" s="7"/>
      <c r="D23" s="4"/>
      <c r="E23" s="4"/>
      <c r="F23" s="18"/>
      <c r="G23" s="14"/>
      <c r="H23" s="14"/>
      <c r="I23" s="18"/>
      <c r="J23" s="18"/>
    </row>
    <row r="24" spans="1:10" ht="15.75">
      <c r="A24" s="7"/>
      <c r="B24" s="7" t="s">
        <v>107</v>
      </c>
      <c r="C24" s="7"/>
      <c r="D24" s="4">
        <v>-880</v>
      </c>
      <c r="E24" s="4"/>
      <c r="F24" s="18">
        <v>-789</v>
      </c>
      <c r="G24" s="14"/>
      <c r="H24" s="18">
        <v>-1666</v>
      </c>
      <c r="I24" s="18"/>
      <c r="J24" s="18">
        <v>-1526</v>
      </c>
    </row>
    <row r="25" spans="1:10" ht="15.75">
      <c r="A25" s="7"/>
      <c r="B25" s="7"/>
      <c r="C25" s="7"/>
      <c r="D25" s="4"/>
      <c r="E25" s="4"/>
      <c r="F25" s="18"/>
      <c r="G25" s="14"/>
      <c r="H25" s="14"/>
      <c r="I25" s="18"/>
      <c r="J25" s="18"/>
    </row>
    <row r="26" spans="1:10" ht="15.75">
      <c r="A26" s="7"/>
      <c r="B26" s="7" t="s">
        <v>108</v>
      </c>
      <c r="C26" s="7"/>
      <c r="D26" s="4">
        <f>+H26</f>
        <v>0</v>
      </c>
      <c r="E26" s="4"/>
      <c r="F26" s="18">
        <f>+J26</f>
        <v>0</v>
      </c>
      <c r="G26" s="14"/>
      <c r="H26" s="18">
        <f>+L26</f>
        <v>0</v>
      </c>
      <c r="I26" s="18"/>
      <c r="J26" s="18">
        <v>0</v>
      </c>
    </row>
    <row r="27" spans="1:10" ht="15.75">
      <c r="A27" s="7"/>
      <c r="B27" s="7"/>
      <c r="C27" s="7"/>
      <c r="D27" s="4"/>
      <c r="E27" s="4"/>
      <c r="F27" s="18"/>
      <c r="G27" s="14"/>
      <c r="H27" s="14"/>
      <c r="I27" s="18"/>
      <c r="J27" s="18"/>
    </row>
    <row r="28" spans="1:10" ht="15.75">
      <c r="A28" s="7"/>
      <c r="B28" s="7" t="s">
        <v>109</v>
      </c>
      <c r="C28" s="7"/>
      <c r="D28" s="4">
        <v>16</v>
      </c>
      <c r="E28" s="4"/>
      <c r="F28" s="18">
        <v>-2</v>
      </c>
      <c r="G28" s="14"/>
      <c r="H28" s="18">
        <v>13</v>
      </c>
      <c r="I28" s="18"/>
      <c r="J28" s="18">
        <v>-4</v>
      </c>
    </row>
    <row r="29" spans="1:10" ht="15.75">
      <c r="A29" s="7"/>
      <c r="C29" s="7"/>
      <c r="D29" s="3"/>
      <c r="E29" s="3"/>
      <c r="F29" s="16"/>
      <c r="G29" s="65"/>
      <c r="H29" s="65"/>
      <c r="I29" s="16"/>
      <c r="J29" s="65"/>
    </row>
    <row r="30" spans="1:10" ht="15.75">
      <c r="A30" s="7"/>
      <c r="B30" s="7" t="s">
        <v>9</v>
      </c>
      <c r="C30" s="7"/>
      <c r="D30" s="18">
        <f>+D20+D22+D24+D26+D28</f>
        <v>12989</v>
      </c>
      <c r="E30" s="4"/>
      <c r="F30" s="18">
        <f>+F20+F22+F24+F26+F28</f>
        <v>3555</v>
      </c>
      <c r="G30" s="18"/>
      <c r="H30" s="18">
        <f>+H20+H22+H24+H26+H28</f>
        <v>17839</v>
      </c>
      <c r="I30" s="18"/>
      <c r="J30" s="18">
        <f>+J20+J22+J24+J26+J28</f>
        <v>8089</v>
      </c>
    </row>
    <row r="31" spans="1:10" ht="15.75">
      <c r="A31" s="7"/>
      <c r="B31" s="7"/>
      <c r="C31" s="7"/>
      <c r="D31" s="4"/>
      <c r="E31" s="4"/>
      <c r="F31" s="18"/>
      <c r="G31" s="18"/>
      <c r="H31" s="18"/>
      <c r="I31" s="18"/>
      <c r="J31" s="18"/>
    </row>
    <row r="32" spans="1:10" ht="15.75">
      <c r="A32" s="7"/>
      <c r="B32" s="7" t="s">
        <v>110</v>
      </c>
      <c r="C32" s="7"/>
      <c r="D32" s="4">
        <v>-3283</v>
      </c>
      <c r="E32" s="4"/>
      <c r="F32" s="18">
        <v>-1062</v>
      </c>
      <c r="G32" s="18"/>
      <c r="H32" s="18">
        <v>-4558</v>
      </c>
      <c r="I32" s="18"/>
      <c r="J32" s="18">
        <v>-2251</v>
      </c>
    </row>
    <row r="33" spans="1:10" ht="15.75">
      <c r="A33" s="7"/>
      <c r="B33" s="7"/>
      <c r="C33" s="7"/>
      <c r="D33" s="6"/>
      <c r="E33" s="6"/>
      <c r="F33" s="16"/>
      <c r="G33" s="16"/>
      <c r="H33" s="16"/>
      <c r="I33" s="16"/>
      <c r="J33" s="16"/>
    </row>
    <row r="34" spans="1:10" ht="16.5" thickBot="1">
      <c r="A34" s="7"/>
      <c r="B34" s="17" t="s">
        <v>103</v>
      </c>
      <c r="C34" s="7"/>
      <c r="D34" s="8">
        <f>+D30+D32</f>
        <v>9706</v>
      </c>
      <c r="E34" s="8"/>
      <c r="F34" s="8">
        <f>+F30+F32</f>
        <v>2493</v>
      </c>
      <c r="G34" s="33"/>
      <c r="H34" s="8">
        <f>+H30+H32</f>
        <v>13281</v>
      </c>
      <c r="I34" s="33"/>
      <c r="J34" s="8">
        <f>+J30+J32</f>
        <v>5838</v>
      </c>
    </row>
    <row r="35" spans="1:10" ht="16.5" thickTop="1">
      <c r="A35" s="7"/>
      <c r="B35" s="7"/>
      <c r="C35" s="7"/>
      <c r="D35" s="4"/>
      <c r="E35" s="4"/>
      <c r="F35" s="18"/>
      <c r="G35" s="18"/>
      <c r="H35" s="18"/>
      <c r="I35" s="18"/>
      <c r="J35" s="18"/>
    </row>
    <row r="36" spans="1:10" ht="15.75">
      <c r="A36" s="7"/>
      <c r="B36" s="7" t="s">
        <v>111</v>
      </c>
      <c r="C36" s="7"/>
      <c r="D36" s="4"/>
      <c r="E36" s="4"/>
      <c r="F36" s="18"/>
      <c r="G36" s="18"/>
      <c r="H36" s="18"/>
      <c r="I36" s="18"/>
      <c r="J36" s="18"/>
    </row>
    <row r="37" spans="1:10" ht="15.75">
      <c r="A37" s="7"/>
      <c r="B37" s="7"/>
      <c r="C37" s="7"/>
      <c r="D37" s="4"/>
      <c r="E37" s="4"/>
      <c r="F37" s="18"/>
      <c r="G37" s="18"/>
      <c r="H37" s="18"/>
      <c r="I37" s="18"/>
      <c r="J37" s="18"/>
    </row>
    <row r="38" spans="1:10" ht="15.75">
      <c r="A38" s="7"/>
      <c r="B38" s="7" t="s">
        <v>112</v>
      </c>
      <c r="C38" s="7"/>
      <c r="D38" s="18">
        <f>+D42-D40</f>
        <v>9513</v>
      </c>
      <c r="E38" s="4"/>
      <c r="F38" s="18">
        <f>+F42-F40</f>
        <v>2393</v>
      </c>
      <c r="G38" s="18"/>
      <c r="H38" s="18">
        <f>+H42-H40</f>
        <v>12997</v>
      </c>
      <c r="I38" s="18"/>
      <c r="J38" s="18">
        <f>+J42-J40</f>
        <v>5626</v>
      </c>
    </row>
    <row r="39" spans="1:10" ht="15.75">
      <c r="A39" s="7"/>
      <c r="B39" s="7"/>
      <c r="C39" s="7"/>
      <c r="D39" s="18"/>
      <c r="E39" s="4"/>
      <c r="F39" s="18"/>
      <c r="G39" s="18"/>
      <c r="H39" s="18"/>
      <c r="I39" s="18"/>
      <c r="J39" s="18"/>
    </row>
    <row r="40" spans="1:10" ht="15.75">
      <c r="A40" s="7"/>
      <c r="B40" s="7" t="s">
        <v>0</v>
      </c>
      <c r="C40" s="7"/>
      <c r="D40" s="18">
        <v>193</v>
      </c>
      <c r="E40" s="4"/>
      <c r="F40" s="18">
        <v>100</v>
      </c>
      <c r="G40" s="18"/>
      <c r="H40" s="18">
        <v>284</v>
      </c>
      <c r="I40" s="18"/>
      <c r="J40" s="18">
        <v>212</v>
      </c>
    </row>
    <row r="41" spans="1:14" ht="15.75">
      <c r="A41" s="7"/>
      <c r="B41" s="14"/>
      <c r="C41" s="14"/>
      <c r="D41" s="18"/>
      <c r="E41" s="18"/>
      <c r="F41" s="18"/>
      <c r="G41" s="18"/>
      <c r="H41" s="18"/>
      <c r="I41" s="18"/>
      <c r="J41" s="18"/>
      <c r="K41" s="13"/>
      <c r="L41" s="13"/>
      <c r="M41" s="13"/>
      <c r="N41" s="13"/>
    </row>
    <row r="42" spans="1:14" ht="16.5" thickBot="1">
      <c r="A42" s="36"/>
      <c r="B42" s="36"/>
      <c r="C42" s="36"/>
      <c r="D42" s="33">
        <f>+D34</f>
        <v>9706</v>
      </c>
      <c r="E42" s="33"/>
      <c r="F42" s="33">
        <f>+F34</f>
        <v>2493</v>
      </c>
      <c r="G42" s="33"/>
      <c r="H42" s="33">
        <f>+H34</f>
        <v>13281</v>
      </c>
      <c r="I42" s="33"/>
      <c r="J42" s="33">
        <f>+J34</f>
        <v>5838</v>
      </c>
      <c r="K42" s="13"/>
      <c r="L42" s="13"/>
      <c r="M42" s="13"/>
      <c r="N42" s="13"/>
    </row>
    <row r="43" spans="1:10" ht="16.5" thickTop="1">
      <c r="A43" s="7"/>
      <c r="B43" s="7"/>
      <c r="C43" s="7"/>
      <c r="D43" s="7"/>
      <c r="E43" s="7"/>
      <c r="F43" s="18"/>
      <c r="G43" s="14"/>
      <c r="H43" s="14"/>
      <c r="I43" s="18"/>
      <c r="J43" s="18"/>
    </row>
    <row r="44" spans="1:10" ht="15.75">
      <c r="A44" s="7"/>
      <c r="B44" s="17" t="s">
        <v>113</v>
      </c>
      <c r="C44" s="7"/>
      <c r="D44" s="7"/>
      <c r="E44" s="7"/>
      <c r="F44" s="18"/>
      <c r="G44" s="14"/>
      <c r="H44" s="14"/>
      <c r="I44" s="18"/>
      <c r="J44" s="18"/>
    </row>
    <row r="45" spans="1:10" ht="15.75">
      <c r="A45" s="7"/>
      <c r="B45" s="7"/>
      <c r="C45" s="7"/>
      <c r="D45" s="7"/>
      <c r="E45" s="7"/>
      <c r="F45" s="18"/>
      <c r="G45" s="14"/>
      <c r="H45" s="14"/>
      <c r="I45" s="18"/>
      <c r="J45" s="18"/>
    </row>
    <row r="46" spans="1:10" ht="16.5" thickBot="1">
      <c r="A46" s="7"/>
      <c r="B46" s="68" t="s">
        <v>114</v>
      </c>
      <c r="C46" s="7"/>
      <c r="D46" s="69">
        <f>+D38/758310*100</f>
        <v>1.254500138465799</v>
      </c>
      <c r="E46" s="70"/>
      <c r="F46" s="69">
        <f>+F38/758310*100</f>
        <v>0.31557014941119066</v>
      </c>
      <c r="G46" s="69"/>
      <c r="H46" s="69">
        <f>+H38/758310*100</f>
        <v>1.713942846593082</v>
      </c>
      <c r="I46" s="69"/>
      <c r="J46" s="69">
        <f>+J38/758310*100</f>
        <v>0.7419129379805093</v>
      </c>
    </row>
    <row r="47" spans="1:10" ht="16.5" thickTop="1">
      <c r="A47" s="7"/>
      <c r="B47" s="7"/>
      <c r="C47" s="7"/>
      <c r="D47" s="14"/>
      <c r="E47" s="7"/>
      <c r="F47" s="14"/>
      <c r="G47" s="14"/>
      <c r="H47" s="14"/>
      <c r="I47" s="18"/>
      <c r="J47" s="14"/>
    </row>
    <row r="48" spans="1:10" ht="16.5" thickBot="1">
      <c r="A48" s="7"/>
      <c r="B48" s="68" t="s">
        <v>115</v>
      </c>
      <c r="C48" s="7"/>
      <c r="D48" s="71" t="s">
        <v>54</v>
      </c>
      <c r="E48" s="72"/>
      <c r="F48" s="71" t="s">
        <v>54</v>
      </c>
      <c r="G48" s="73"/>
      <c r="H48" s="71" t="s">
        <v>54</v>
      </c>
      <c r="I48" s="73"/>
      <c r="J48" s="71" t="s">
        <v>54</v>
      </c>
    </row>
    <row r="49" spans="1:10" ht="16.5" thickTop="1">
      <c r="A49" s="7"/>
      <c r="B49" s="38"/>
      <c r="C49" s="38"/>
      <c r="D49" s="7"/>
      <c r="E49" s="7"/>
      <c r="F49" s="14"/>
      <c r="G49" s="14"/>
      <c r="H49" s="14"/>
      <c r="I49" s="14"/>
      <c r="J49" s="14"/>
    </row>
    <row r="50" spans="6:10" ht="15.75">
      <c r="F50" s="10"/>
      <c r="G50" s="13"/>
      <c r="H50" s="13"/>
      <c r="I50" s="13"/>
      <c r="J50" s="13"/>
    </row>
    <row r="51" spans="2:10" ht="15.75" hidden="1">
      <c r="B51" t="s">
        <v>39</v>
      </c>
      <c r="D51" s="2">
        <v>75831</v>
      </c>
      <c r="E51" s="2"/>
      <c r="F51" s="10">
        <v>75831</v>
      </c>
      <c r="G51" s="10"/>
      <c r="H51" s="10">
        <v>75831</v>
      </c>
      <c r="I51" s="10"/>
      <c r="J51" s="10">
        <v>75831</v>
      </c>
    </row>
    <row r="52" spans="4:10" ht="15.75">
      <c r="D52" s="2"/>
      <c r="E52" s="2"/>
      <c r="F52" s="10"/>
      <c r="G52" s="10"/>
      <c r="H52" s="10"/>
      <c r="I52" s="10"/>
      <c r="J52" s="10"/>
    </row>
    <row r="53" spans="2:3" ht="15.75">
      <c r="B53" s="37" t="s">
        <v>52</v>
      </c>
      <c r="C53" s="37"/>
    </row>
    <row r="54" spans="2:3" ht="15.75">
      <c r="B54" s="20" t="s">
        <v>123</v>
      </c>
      <c r="C54" s="20"/>
    </row>
  </sheetData>
  <mergeCells count="5">
    <mergeCell ref="C1:J1"/>
    <mergeCell ref="C2:J2"/>
    <mergeCell ref="C3:J3"/>
    <mergeCell ref="D10:F10"/>
    <mergeCell ref="H10:J10"/>
  </mergeCells>
  <printOptions/>
  <pageMargins left="1.05" right="0.42" top="0.68" bottom="1" header="0.5" footer="0.5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130"/>
  <sheetViews>
    <sheetView zoomScale="75" zoomScaleNormal="75" workbookViewId="0" topLeftCell="A6">
      <selection activeCell="E46" sqref="E46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53"/>
      <c r="C1" s="51" t="s">
        <v>12</v>
      </c>
      <c r="D1" s="53"/>
      <c r="E1" s="53"/>
      <c r="F1" s="53"/>
      <c r="G1" s="53"/>
      <c r="H1" s="53"/>
      <c r="I1" s="53"/>
    </row>
    <row r="2" spans="2:9" ht="15.75">
      <c r="B2" s="26"/>
      <c r="C2" s="50" t="s">
        <v>42</v>
      </c>
      <c r="D2" s="26"/>
      <c r="E2" s="26"/>
      <c r="F2" s="26"/>
      <c r="G2" s="26"/>
      <c r="H2" s="26"/>
      <c r="I2" s="26"/>
    </row>
    <row r="3" spans="2:9" ht="15.75">
      <c r="B3" s="26"/>
      <c r="C3" s="50" t="s">
        <v>41</v>
      </c>
      <c r="D3" s="26"/>
      <c r="E3" s="26"/>
      <c r="F3" s="26"/>
      <c r="G3" s="26"/>
      <c r="H3" s="26"/>
      <c r="I3" s="26"/>
    </row>
    <row r="4" spans="1:9" ht="16.5" thickBot="1">
      <c r="A4" s="52"/>
      <c r="B4" s="52"/>
      <c r="C4" s="52"/>
      <c r="D4" s="52"/>
      <c r="E4" s="52"/>
      <c r="F4" s="52"/>
      <c r="G4" s="52"/>
      <c r="H4" s="52"/>
      <c r="I4" s="52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4" ht="15.75">
      <c r="A6" s="1" t="s">
        <v>63</v>
      </c>
      <c r="B6" s="1"/>
      <c r="C6" s="1"/>
      <c r="D6" s="1"/>
    </row>
    <row r="7" spans="1:4" ht="15.75">
      <c r="A7" s="1" t="s">
        <v>135</v>
      </c>
      <c r="B7" s="1"/>
      <c r="C7" s="1"/>
      <c r="D7" s="1"/>
    </row>
    <row r="8" spans="1:5" ht="15.75">
      <c r="A8" s="84" t="s">
        <v>141</v>
      </c>
      <c r="B8" s="1"/>
      <c r="C8" s="1"/>
      <c r="D8" s="1"/>
      <c r="E8" s="5"/>
    </row>
    <row r="9" spans="1:8" ht="15.75">
      <c r="A9" s="1"/>
      <c r="B9" s="1"/>
      <c r="C9" s="1"/>
      <c r="D9" s="1"/>
      <c r="E9" s="9" t="s">
        <v>2</v>
      </c>
      <c r="H9" s="9" t="s">
        <v>128</v>
      </c>
    </row>
    <row r="10" spans="1:8" ht="15.75">
      <c r="A10" s="1"/>
      <c r="B10" s="1"/>
      <c r="C10" s="1"/>
      <c r="D10" s="1"/>
      <c r="E10" s="9" t="s">
        <v>127</v>
      </c>
      <c r="H10" s="9" t="s">
        <v>127</v>
      </c>
    </row>
    <row r="11" spans="1:8" ht="15.75">
      <c r="A11" s="1"/>
      <c r="B11" s="1"/>
      <c r="C11" s="1"/>
      <c r="D11" s="1"/>
      <c r="E11" s="24">
        <v>39294</v>
      </c>
      <c r="H11" s="24">
        <v>38929</v>
      </c>
    </row>
    <row r="12" spans="1:8" ht="15.75">
      <c r="A12" s="17"/>
      <c r="B12" s="17"/>
      <c r="C12" s="17"/>
      <c r="D12" s="17"/>
      <c r="E12" s="27" t="s">
        <v>1</v>
      </c>
      <c r="F12" s="7"/>
      <c r="G12" s="7"/>
      <c r="H12" s="27" t="s">
        <v>1</v>
      </c>
    </row>
    <row r="13" spans="1:10" ht="15.75">
      <c r="A13" s="7"/>
      <c r="B13" s="7"/>
      <c r="C13" s="7"/>
      <c r="D13" s="7"/>
      <c r="E13" s="9"/>
      <c r="F13" s="9"/>
      <c r="G13" s="9"/>
      <c r="H13" s="9"/>
      <c r="I13" s="7"/>
      <c r="J13" s="7"/>
    </row>
    <row r="14" spans="1:10" ht="15.75" hidden="1">
      <c r="A14" s="17" t="s">
        <v>13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5.75" hidden="1">
      <c r="A15" s="7" t="s">
        <v>9</v>
      </c>
      <c r="B15" s="7"/>
      <c r="C15" s="7"/>
      <c r="D15" s="7"/>
      <c r="E15" s="23">
        <f>+ConCPL!H30</f>
        <v>17839</v>
      </c>
      <c r="F15" s="7"/>
      <c r="G15" s="7"/>
      <c r="H15" s="23">
        <f>+ConCPL!J30</f>
        <v>8089</v>
      </c>
      <c r="I15" s="7"/>
      <c r="J15" s="7"/>
    </row>
    <row r="16" spans="1:10" ht="15.75" hidden="1">
      <c r="A16" s="7" t="s">
        <v>14</v>
      </c>
      <c r="B16" s="7"/>
      <c r="C16" s="7"/>
      <c r="D16" s="7"/>
      <c r="E16" s="12"/>
      <c r="F16" s="7"/>
      <c r="G16" s="7"/>
      <c r="H16" s="29"/>
      <c r="I16" s="7"/>
      <c r="J16" s="7"/>
    </row>
    <row r="17" spans="1:10" ht="15.75" hidden="1">
      <c r="A17" s="7"/>
      <c r="B17" s="7" t="s">
        <v>8</v>
      </c>
      <c r="C17" s="7"/>
      <c r="D17" s="7"/>
      <c r="E17" s="12">
        <f>-ConCPL!H28</f>
        <v>-13</v>
      </c>
      <c r="F17" s="7"/>
      <c r="G17" s="7"/>
      <c r="H17" s="12">
        <f>-ConCPL!J28</f>
        <v>4</v>
      </c>
      <c r="I17" s="7"/>
      <c r="J17" s="7"/>
    </row>
    <row r="18" spans="1:10" ht="15.75" hidden="1">
      <c r="A18" s="7"/>
      <c r="B18" s="7" t="s">
        <v>15</v>
      </c>
      <c r="C18" s="7"/>
      <c r="D18" s="7"/>
      <c r="E18" s="12">
        <v>241</v>
      </c>
      <c r="F18" s="7"/>
      <c r="G18" s="7"/>
      <c r="H18" s="12">
        <v>233</v>
      </c>
      <c r="I18" s="7"/>
      <c r="J18" s="7"/>
    </row>
    <row r="19" spans="1:10" ht="15.75" hidden="1">
      <c r="A19" s="7"/>
      <c r="B19" s="7" t="s">
        <v>76</v>
      </c>
      <c r="C19" s="7"/>
      <c r="D19" s="7"/>
      <c r="E19" s="12">
        <v>0</v>
      </c>
      <c r="F19" s="7"/>
      <c r="G19" s="7"/>
      <c r="H19" s="12">
        <v>-135</v>
      </c>
      <c r="I19" s="7"/>
      <c r="J19" s="7"/>
    </row>
    <row r="20" spans="1:10" ht="15.75" hidden="1">
      <c r="A20" s="7"/>
      <c r="B20" s="7" t="s">
        <v>78</v>
      </c>
      <c r="C20" s="7"/>
      <c r="D20" s="7"/>
      <c r="E20" s="61">
        <v>-338</v>
      </c>
      <c r="F20" s="14"/>
      <c r="G20" s="14"/>
      <c r="H20" s="61">
        <v>-378</v>
      </c>
      <c r="I20" s="7"/>
      <c r="J20" s="7"/>
    </row>
    <row r="21" spans="1:10" ht="15.75" hidden="1">
      <c r="A21" s="7" t="s">
        <v>17</v>
      </c>
      <c r="B21" s="7"/>
      <c r="C21" s="7"/>
      <c r="D21" s="7"/>
      <c r="E21" s="12">
        <f>SUM(E15:E20)</f>
        <v>17729</v>
      </c>
      <c r="F21" s="14"/>
      <c r="G21" s="14"/>
      <c r="H21" s="12">
        <f>SUM(H15:H20)</f>
        <v>7813</v>
      </c>
      <c r="I21" s="7"/>
      <c r="J21" s="7"/>
    </row>
    <row r="22" spans="1:10" ht="15.75" hidden="1">
      <c r="A22" s="7"/>
      <c r="B22" s="7"/>
      <c r="C22" s="7"/>
      <c r="D22" s="7"/>
      <c r="E22" s="12"/>
      <c r="F22" s="14"/>
      <c r="G22" s="14"/>
      <c r="H22" s="12"/>
      <c r="I22" s="7"/>
      <c r="J22" s="7"/>
    </row>
    <row r="23" spans="1:10" ht="15.75" hidden="1">
      <c r="A23" s="7" t="s">
        <v>44</v>
      </c>
      <c r="B23" s="7"/>
      <c r="C23" s="7"/>
      <c r="D23" s="7"/>
      <c r="E23" s="12"/>
      <c r="F23" s="14"/>
      <c r="G23" s="14"/>
      <c r="H23" s="29"/>
      <c r="I23" s="7"/>
      <c r="J23" s="7"/>
    </row>
    <row r="24" spans="1:10" ht="15.75" hidden="1">
      <c r="A24" s="7"/>
      <c r="B24" s="7" t="s">
        <v>11</v>
      </c>
      <c r="C24" s="7"/>
      <c r="D24" s="7"/>
      <c r="E24" s="12">
        <f>+ConCBS!H24-ConCBS!E24</f>
        <v>-2083</v>
      </c>
      <c r="F24" s="14"/>
      <c r="G24" s="14"/>
      <c r="H24" s="12">
        <v>564</v>
      </c>
      <c r="I24" s="7"/>
      <c r="J24" s="7"/>
    </row>
    <row r="25" spans="1:10" ht="15.75" hidden="1">
      <c r="A25" s="7"/>
      <c r="B25" s="7" t="s">
        <v>68</v>
      </c>
      <c r="C25" s="7"/>
      <c r="D25" s="7"/>
      <c r="E25" s="12">
        <f>+ConCBS!H23-ConCBS!E23</f>
        <v>1169</v>
      </c>
      <c r="F25" s="14"/>
      <c r="G25" s="14"/>
      <c r="H25" s="12">
        <v>1425</v>
      </c>
      <c r="I25" s="7"/>
      <c r="J25" s="7"/>
    </row>
    <row r="26" spans="1:10" ht="15.75" hidden="1">
      <c r="A26" s="7"/>
      <c r="B26" s="7" t="s">
        <v>18</v>
      </c>
      <c r="C26" s="7"/>
      <c r="D26" s="7"/>
      <c r="E26" s="12">
        <f>+ConCBS!H25-ConCBS!E25</f>
        <v>1027</v>
      </c>
      <c r="F26" s="14"/>
      <c r="G26" s="14"/>
      <c r="H26" s="12">
        <v>3718</v>
      </c>
      <c r="I26" s="7"/>
      <c r="J26" s="7"/>
    </row>
    <row r="27" spans="1:10" ht="15.75" hidden="1">
      <c r="A27" s="7" t="s">
        <v>19</v>
      </c>
      <c r="B27" s="7"/>
      <c r="C27" s="7"/>
      <c r="D27" s="7"/>
      <c r="E27" s="12"/>
      <c r="F27" s="14"/>
      <c r="G27" s="14"/>
      <c r="H27" s="29"/>
      <c r="I27" s="7"/>
      <c r="J27" s="7"/>
    </row>
    <row r="28" spans="1:10" ht="15.75" hidden="1">
      <c r="A28" s="7"/>
      <c r="B28" s="7" t="s">
        <v>20</v>
      </c>
      <c r="C28" s="7"/>
      <c r="D28" s="7"/>
      <c r="E28" s="61">
        <f>+ConCBS!E46-ConCBS!H46</f>
        <v>-2052</v>
      </c>
      <c r="F28" s="14"/>
      <c r="G28" s="14"/>
      <c r="H28" s="61">
        <v>-4983</v>
      </c>
      <c r="I28" s="7"/>
      <c r="J28" s="7"/>
    </row>
    <row r="29" spans="1:10" ht="15.75" hidden="1">
      <c r="A29" s="7" t="s">
        <v>21</v>
      </c>
      <c r="B29" s="7"/>
      <c r="C29" s="7"/>
      <c r="D29" s="7"/>
      <c r="E29" s="12">
        <f>SUM(E21:E28)</f>
        <v>15790</v>
      </c>
      <c r="F29" s="14"/>
      <c r="G29" s="14"/>
      <c r="H29" s="12">
        <f>SUM(H21:H28)</f>
        <v>8537</v>
      </c>
      <c r="I29" s="14"/>
      <c r="J29" s="7"/>
    </row>
    <row r="30" spans="1:10" ht="15.75" hidden="1">
      <c r="A30" s="7"/>
      <c r="B30" s="7" t="s">
        <v>22</v>
      </c>
      <c r="C30" s="7"/>
      <c r="D30" s="7"/>
      <c r="E30" s="61">
        <f>+ConCBS!H26-ConCBS!E26+ConCBS!E47-ConCBS!H47+ConCBS!E43-ConCBS!H43+ConCPL!H32+CSCE!J25</f>
        <v>-1787</v>
      </c>
      <c r="F30" s="14"/>
      <c r="G30" s="14"/>
      <c r="H30" s="61">
        <v>-1720</v>
      </c>
      <c r="I30" s="14"/>
      <c r="J30" s="7"/>
    </row>
    <row r="31" spans="1:10" ht="15.75">
      <c r="A31" s="74" t="s">
        <v>144</v>
      </c>
      <c r="B31" s="36"/>
      <c r="C31" s="36"/>
      <c r="D31" s="36"/>
      <c r="E31" s="75">
        <f>SUM(E29:E30)</f>
        <v>14003</v>
      </c>
      <c r="F31" s="74"/>
      <c r="G31" s="74"/>
      <c r="H31" s="75">
        <f>SUM(H29:H30)</f>
        <v>6817</v>
      </c>
      <c r="I31" s="36"/>
      <c r="J31" s="7"/>
    </row>
    <row r="32" spans="1:10" ht="15.75" hidden="1">
      <c r="A32" s="63"/>
      <c r="B32" s="7"/>
      <c r="C32" s="7"/>
      <c r="D32" s="7"/>
      <c r="E32" s="66"/>
      <c r="F32" s="74"/>
      <c r="G32" s="74"/>
      <c r="H32" s="75"/>
      <c r="I32" s="14"/>
      <c r="J32" s="7"/>
    </row>
    <row r="33" spans="1:10" ht="15.75" hidden="1">
      <c r="A33" s="17" t="s">
        <v>23</v>
      </c>
      <c r="B33" s="17"/>
      <c r="C33" s="7"/>
      <c r="D33" s="7"/>
      <c r="E33" s="66"/>
      <c r="F33" s="74"/>
      <c r="G33" s="74"/>
      <c r="H33" s="75"/>
      <c r="I33" s="7"/>
      <c r="J33" s="7"/>
    </row>
    <row r="34" spans="1:10" ht="15.75" hidden="1">
      <c r="A34" s="63"/>
      <c r="B34" s="7" t="s">
        <v>79</v>
      </c>
      <c r="C34" s="7"/>
      <c r="D34" s="7"/>
      <c r="E34" s="76">
        <v>0</v>
      </c>
      <c r="F34" s="74"/>
      <c r="G34" s="74"/>
      <c r="H34" s="77">
        <v>0</v>
      </c>
      <c r="I34" s="7"/>
      <c r="J34" s="7"/>
    </row>
    <row r="35" spans="1:10" ht="15.75" hidden="1">
      <c r="A35" s="63"/>
      <c r="B35" s="7" t="s">
        <v>116</v>
      </c>
      <c r="C35" s="7"/>
      <c r="D35" s="7"/>
      <c r="E35" s="78">
        <f>+ConCBS!H18-ConCBS!E18-E17</f>
        <v>1</v>
      </c>
      <c r="F35" s="74"/>
      <c r="G35" s="74"/>
      <c r="H35" s="79">
        <v>-93</v>
      </c>
      <c r="I35" s="7"/>
      <c r="J35" s="7"/>
    </row>
    <row r="36" spans="1:10" ht="15.75" hidden="1">
      <c r="A36" s="63"/>
      <c r="B36" s="7" t="s">
        <v>125</v>
      </c>
      <c r="C36" s="7"/>
      <c r="D36" s="7"/>
      <c r="E36" s="78">
        <f>+ConCBS!H16+ConCBS!H17-ConCBS!E16-ConCBS!E17-CCFS!E18-CCFS!E19-CCFS!E38</f>
        <v>-3</v>
      </c>
      <c r="F36" s="74"/>
      <c r="G36" s="74"/>
      <c r="H36" s="78">
        <v>-419</v>
      </c>
      <c r="I36" s="7"/>
      <c r="J36" s="7"/>
    </row>
    <row r="37" spans="1:10" ht="15.75" hidden="1">
      <c r="A37" s="63"/>
      <c r="B37" s="7" t="s">
        <v>70</v>
      </c>
      <c r="C37" s="7"/>
      <c r="D37" s="7"/>
      <c r="E37" s="78">
        <f>+ConCBS!H20-ConCBS!E20</f>
        <v>-250</v>
      </c>
      <c r="F37" s="74"/>
      <c r="G37" s="74"/>
      <c r="H37" s="78">
        <v>-761</v>
      </c>
      <c r="I37" s="7"/>
      <c r="J37" s="7"/>
    </row>
    <row r="38" spans="1:10" ht="15.75" hidden="1">
      <c r="A38" s="63"/>
      <c r="B38" s="7" t="s">
        <v>77</v>
      </c>
      <c r="C38" s="7"/>
      <c r="D38" s="7"/>
      <c r="E38" s="78">
        <v>0</v>
      </c>
      <c r="F38" s="74"/>
      <c r="G38" s="74"/>
      <c r="H38" s="78">
        <v>135</v>
      </c>
      <c r="I38" s="7"/>
      <c r="J38" s="7"/>
    </row>
    <row r="39" spans="1:10" ht="15.75" hidden="1">
      <c r="A39" s="63"/>
      <c r="B39" s="7" t="s">
        <v>24</v>
      </c>
      <c r="C39" s="7"/>
      <c r="D39" s="7"/>
      <c r="E39" s="81">
        <f>-E20</f>
        <v>338</v>
      </c>
      <c r="F39" s="74"/>
      <c r="G39" s="74"/>
      <c r="H39" s="81">
        <f>-H20</f>
        <v>378</v>
      </c>
      <c r="I39" s="7"/>
      <c r="J39" s="7"/>
    </row>
    <row r="40" spans="1:10" ht="15.75">
      <c r="A40" s="74" t="s">
        <v>145</v>
      </c>
      <c r="B40" s="36"/>
      <c r="C40" s="36"/>
      <c r="D40" s="36"/>
      <c r="E40" s="75">
        <f>SUM(E34:E39)</f>
        <v>86</v>
      </c>
      <c r="F40" s="74"/>
      <c r="G40" s="74"/>
      <c r="H40" s="75">
        <f>SUM(H34:H39)</f>
        <v>-760</v>
      </c>
      <c r="I40" s="36"/>
      <c r="J40" s="7"/>
    </row>
    <row r="41" spans="1:10" ht="15.75" hidden="1">
      <c r="A41" s="7"/>
      <c r="B41" s="7"/>
      <c r="C41" s="7"/>
      <c r="D41" s="7"/>
      <c r="E41" s="4"/>
      <c r="F41" s="14"/>
      <c r="G41" s="14"/>
      <c r="H41" s="18"/>
      <c r="I41" s="7"/>
      <c r="J41" s="7"/>
    </row>
    <row r="42" spans="1:10" ht="15.75" hidden="1">
      <c r="A42" s="17" t="s">
        <v>71</v>
      </c>
      <c r="B42" s="7"/>
      <c r="C42" s="7"/>
      <c r="D42" s="7"/>
      <c r="E42" s="4"/>
      <c r="F42" s="14"/>
      <c r="G42" s="14"/>
      <c r="H42" s="18"/>
      <c r="I42" s="7"/>
      <c r="J42" s="7"/>
    </row>
    <row r="43" spans="1:10" ht="15.75" hidden="1">
      <c r="A43" s="17"/>
      <c r="B43" s="7" t="s">
        <v>74</v>
      </c>
      <c r="C43" s="7"/>
      <c r="D43" s="7"/>
      <c r="E43" s="23">
        <v>0</v>
      </c>
      <c r="F43" s="14"/>
      <c r="G43" s="14"/>
      <c r="H43" s="30">
        <v>0</v>
      </c>
      <c r="I43" s="7"/>
      <c r="J43" s="7"/>
    </row>
    <row r="44" spans="1:10" ht="15.75" hidden="1">
      <c r="A44" s="7"/>
      <c r="B44" s="7" t="s">
        <v>25</v>
      </c>
      <c r="C44" s="7"/>
      <c r="D44" s="7"/>
      <c r="E44" s="61">
        <v>0</v>
      </c>
      <c r="F44" s="14"/>
      <c r="G44" s="14"/>
      <c r="H44" s="61">
        <v>0</v>
      </c>
      <c r="I44" s="7"/>
      <c r="J44" s="7"/>
    </row>
    <row r="45" spans="1:10" ht="15" customHeight="1">
      <c r="A45" s="74" t="s">
        <v>75</v>
      </c>
      <c r="B45" s="14"/>
      <c r="C45" s="14"/>
      <c r="D45" s="14"/>
      <c r="E45" s="83">
        <f>+E43+E44</f>
        <v>0</v>
      </c>
      <c r="F45" s="14"/>
      <c r="G45" s="14"/>
      <c r="H45" s="83">
        <f>+H43+H44</f>
        <v>0</v>
      </c>
      <c r="I45" s="14"/>
      <c r="J45" s="7"/>
    </row>
    <row r="46" spans="1:10" ht="15.75">
      <c r="A46" s="7"/>
      <c r="B46" s="7"/>
      <c r="C46" s="7"/>
      <c r="D46" s="7"/>
      <c r="E46" s="4"/>
      <c r="F46" s="14"/>
      <c r="G46" s="14"/>
      <c r="H46" s="18"/>
      <c r="I46" s="7"/>
      <c r="J46" s="7"/>
    </row>
    <row r="47" spans="1:10" ht="15.75">
      <c r="A47" s="7" t="s">
        <v>122</v>
      </c>
      <c r="B47" s="7"/>
      <c r="C47" s="7"/>
      <c r="D47" s="7"/>
      <c r="E47" s="4">
        <f>+E45+E40+E31</f>
        <v>14089</v>
      </c>
      <c r="F47" s="14"/>
      <c r="G47" s="14"/>
      <c r="H47" s="4">
        <f>+H45+H40+H31</f>
        <v>6057</v>
      </c>
      <c r="I47" s="7"/>
      <c r="J47" s="7"/>
    </row>
    <row r="48" spans="1:10" ht="15.75">
      <c r="A48" s="7" t="s">
        <v>72</v>
      </c>
      <c r="B48" s="7"/>
      <c r="C48" s="7"/>
      <c r="D48" s="7"/>
      <c r="E48" s="4">
        <f>+ConCBS!H27</f>
        <v>30872</v>
      </c>
      <c r="F48" s="14"/>
      <c r="G48" s="14"/>
      <c r="H48" s="4">
        <v>33627</v>
      </c>
      <c r="I48" s="7"/>
      <c r="J48" s="7"/>
    </row>
    <row r="49" spans="1:10" ht="15.75">
      <c r="A49" s="74" t="s">
        <v>73</v>
      </c>
      <c r="B49" s="36"/>
      <c r="C49" s="36"/>
      <c r="D49" s="36"/>
      <c r="E49" s="39">
        <f>+E47+E48</f>
        <v>44961</v>
      </c>
      <c r="F49" s="36"/>
      <c r="G49" s="36"/>
      <c r="H49" s="39">
        <f>+H47+H48</f>
        <v>39684</v>
      </c>
      <c r="I49" s="7"/>
      <c r="J49" s="7"/>
    </row>
    <row r="50" spans="1:10" ht="15.75">
      <c r="A50" s="17"/>
      <c r="B50" s="7"/>
      <c r="C50" s="7"/>
      <c r="D50" s="7"/>
      <c r="E50" s="7"/>
      <c r="F50" s="14"/>
      <c r="G50" s="14"/>
      <c r="H50" s="18"/>
      <c r="I50" s="7"/>
      <c r="J50" s="7"/>
    </row>
    <row r="51" spans="1:10" ht="16.5" thickBot="1">
      <c r="A51" s="7"/>
      <c r="B51" s="7"/>
      <c r="C51" s="7"/>
      <c r="D51" s="7"/>
      <c r="E51" s="11"/>
      <c r="F51" s="14"/>
      <c r="G51" s="14"/>
      <c r="H51" s="18"/>
      <c r="I51" s="7"/>
      <c r="J51" s="7"/>
    </row>
    <row r="52" spans="1:10" ht="15.75">
      <c r="A52" s="42" t="s">
        <v>59</v>
      </c>
      <c r="B52" s="43"/>
      <c r="C52" s="43"/>
      <c r="D52" s="43"/>
      <c r="E52" s="43"/>
      <c r="F52" s="44"/>
      <c r="G52" s="44"/>
      <c r="H52" s="54"/>
      <c r="I52" s="55"/>
      <c r="J52" s="7"/>
    </row>
    <row r="53" spans="1:10" ht="15.75">
      <c r="A53" s="45" t="s">
        <v>61</v>
      </c>
      <c r="B53" s="7"/>
      <c r="C53" s="7"/>
      <c r="D53" s="7"/>
      <c r="E53" s="4">
        <v>30438</v>
      </c>
      <c r="F53" s="14"/>
      <c r="G53" s="14"/>
      <c r="H53" s="4">
        <v>25350</v>
      </c>
      <c r="I53" s="56"/>
      <c r="J53" s="7"/>
    </row>
    <row r="54" spans="1:10" ht="15.75">
      <c r="A54" s="45" t="s">
        <v>60</v>
      </c>
      <c r="B54" s="7"/>
      <c r="C54" s="7"/>
      <c r="D54" s="7"/>
      <c r="E54" s="4">
        <v>14523</v>
      </c>
      <c r="F54" s="14"/>
      <c r="G54" s="14"/>
      <c r="H54" s="60">
        <v>14334</v>
      </c>
      <c r="I54" s="56"/>
      <c r="J54" s="7"/>
    </row>
    <row r="55" spans="1:9" ht="16.5" thickBot="1">
      <c r="A55" s="46"/>
      <c r="B55" s="7"/>
      <c r="C55" s="7"/>
      <c r="D55" s="7"/>
      <c r="E55" s="8">
        <f>SUM(E53:E54)</f>
        <v>44961</v>
      </c>
      <c r="F55" s="14"/>
      <c r="G55" s="14"/>
      <c r="H55" s="8">
        <f>+H53+H54</f>
        <v>39684</v>
      </c>
      <c r="I55" s="56"/>
    </row>
    <row r="56" spans="1:9" ht="17.25" thickBot="1" thickTop="1">
      <c r="A56" s="47"/>
      <c r="B56" s="48"/>
      <c r="C56" s="48"/>
      <c r="D56" s="48"/>
      <c r="E56" s="48"/>
      <c r="F56" s="49"/>
      <c r="G56" s="49"/>
      <c r="H56" s="41"/>
      <c r="I56" s="57"/>
    </row>
    <row r="57" spans="1:8" ht="15.75">
      <c r="A57" s="40"/>
      <c r="B57" s="7"/>
      <c r="C57" s="7"/>
      <c r="D57" s="7"/>
      <c r="E57" s="7"/>
      <c r="F57" s="14"/>
      <c r="G57" s="14"/>
      <c r="H57" s="18"/>
    </row>
    <row r="58" spans="1:8" ht="15.75">
      <c r="A58" s="7"/>
      <c r="B58" s="37" t="s">
        <v>53</v>
      </c>
      <c r="C58" s="37"/>
      <c r="D58" s="7"/>
      <c r="E58" s="7"/>
      <c r="F58" s="14"/>
      <c r="G58" s="14"/>
      <c r="H58" s="18"/>
    </row>
    <row r="59" spans="1:8" ht="15.75">
      <c r="A59" s="7"/>
      <c r="B59" s="37" t="s">
        <v>123</v>
      </c>
      <c r="C59" s="37"/>
      <c r="D59" s="7"/>
      <c r="E59" s="7"/>
      <c r="F59" s="14"/>
      <c r="G59" s="14"/>
      <c r="H59" s="18"/>
    </row>
    <row r="60" spans="1:8" ht="15.75">
      <c r="A60" s="7"/>
      <c r="B60" s="7"/>
      <c r="C60" s="7"/>
      <c r="D60" s="7"/>
      <c r="E60" s="7"/>
      <c r="F60" s="14"/>
      <c r="G60" s="14"/>
      <c r="H60" s="18"/>
    </row>
    <row r="61" spans="1:8" ht="15.75">
      <c r="A61" s="7"/>
      <c r="B61" s="7"/>
      <c r="C61" s="7"/>
      <c r="D61" s="7"/>
      <c r="E61" s="7"/>
      <c r="F61" s="14"/>
      <c r="G61" s="14"/>
      <c r="H61" s="18"/>
    </row>
    <row r="62" spans="1:8" ht="15.75">
      <c r="A62" s="7"/>
      <c r="B62" s="7"/>
      <c r="C62" s="7"/>
      <c r="D62" s="7"/>
      <c r="E62" s="7"/>
      <c r="F62" s="14"/>
      <c r="G62" s="14"/>
      <c r="H62" s="18"/>
    </row>
    <row r="63" spans="1:8" ht="15.75">
      <c r="A63" s="7"/>
      <c r="B63" s="7"/>
      <c r="C63" s="7"/>
      <c r="D63" s="7"/>
      <c r="E63" s="7"/>
      <c r="F63" s="14"/>
      <c r="G63" s="14"/>
      <c r="H63" s="18"/>
    </row>
    <row r="64" spans="1:8" ht="15.75">
      <c r="A64" s="7"/>
      <c r="B64" s="7"/>
      <c r="C64" s="7"/>
      <c r="D64" s="7"/>
      <c r="E64" s="7"/>
      <c r="F64" s="14"/>
      <c r="G64" s="14"/>
      <c r="H64" s="18"/>
    </row>
    <row r="65" spans="1:8" ht="15.75">
      <c r="A65" s="7"/>
      <c r="B65" s="7"/>
      <c r="C65" s="7"/>
      <c r="D65" s="7"/>
      <c r="E65" s="7"/>
      <c r="F65" s="14"/>
      <c r="G65" s="14"/>
      <c r="H65" s="18"/>
    </row>
    <row r="66" spans="1:8" ht="15.75">
      <c r="A66" s="7"/>
      <c r="B66" s="7"/>
      <c r="C66" s="7"/>
      <c r="D66" s="7"/>
      <c r="E66" s="7"/>
      <c r="F66" s="14"/>
      <c r="G66" s="14"/>
      <c r="H66" s="18"/>
    </row>
    <row r="67" spans="1:8" ht="15.75">
      <c r="A67" s="7"/>
      <c r="B67" s="7"/>
      <c r="C67" s="7"/>
      <c r="D67" s="7"/>
      <c r="E67" s="7"/>
      <c r="F67" s="14"/>
      <c r="G67" s="14"/>
      <c r="H67" s="18"/>
    </row>
    <row r="68" spans="1:8" ht="15.75">
      <c r="A68" s="7"/>
      <c r="B68" s="7"/>
      <c r="C68" s="7"/>
      <c r="D68" s="7"/>
      <c r="E68" s="7"/>
      <c r="F68" s="14"/>
      <c r="G68" s="14"/>
      <c r="H68" s="18"/>
    </row>
    <row r="69" spans="1:8" ht="15.75">
      <c r="A69" s="7"/>
      <c r="B69" s="7"/>
      <c r="C69" s="7"/>
      <c r="D69" s="7"/>
      <c r="E69" s="7"/>
      <c r="F69" s="7"/>
      <c r="G69" s="7"/>
      <c r="H69" s="7"/>
    </row>
    <row r="70" spans="1:8" ht="15.75">
      <c r="A70" s="7"/>
      <c r="B70" s="7"/>
      <c r="C70" s="7"/>
      <c r="D70" s="7"/>
      <c r="E70" s="7"/>
      <c r="F70" s="7"/>
      <c r="G70" s="7"/>
      <c r="H70" s="7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7"/>
      <c r="B89" s="7"/>
      <c r="C89" s="7"/>
      <c r="D89" s="7"/>
      <c r="E89" s="7"/>
      <c r="F89" s="7"/>
      <c r="G89" s="7"/>
      <c r="H89" s="7"/>
    </row>
    <row r="90" spans="1:8" ht="15.75">
      <c r="A90" s="7"/>
      <c r="B90" s="7"/>
      <c r="C90" s="7"/>
      <c r="D90" s="7"/>
      <c r="E90" s="7"/>
      <c r="F90" s="7"/>
      <c r="G90" s="7"/>
      <c r="H90" s="7"/>
    </row>
    <row r="91" spans="1:8" ht="15.75">
      <c r="A91" s="7"/>
      <c r="B91" s="7"/>
      <c r="C91" s="7"/>
      <c r="D91" s="7"/>
      <c r="E91" s="7"/>
      <c r="F91" s="7"/>
      <c r="G91" s="7"/>
      <c r="H91" s="7"/>
    </row>
    <row r="92" spans="1:8" ht="15.75">
      <c r="A92" s="7"/>
      <c r="B92" s="7"/>
      <c r="C92" s="7"/>
      <c r="D92" s="7"/>
      <c r="E92" s="7"/>
      <c r="F92" s="7"/>
      <c r="G92" s="7"/>
      <c r="H92" s="7"/>
    </row>
    <row r="93" spans="1:8" ht="15.75">
      <c r="A93" s="7"/>
      <c r="B93" s="7"/>
      <c r="C93" s="7"/>
      <c r="D93" s="7"/>
      <c r="E93" s="7"/>
      <c r="F93" s="7"/>
      <c r="G93" s="7"/>
      <c r="H93" s="7"/>
    </row>
    <row r="94" spans="1:8" ht="15.75">
      <c r="A94" s="7"/>
      <c r="B94" s="7"/>
      <c r="C94" s="7"/>
      <c r="D94" s="7"/>
      <c r="E94" s="7"/>
      <c r="F94" s="7"/>
      <c r="G94" s="7"/>
      <c r="H94" s="7"/>
    </row>
    <row r="95" spans="1:8" ht="15.75">
      <c r="A95" s="7"/>
      <c r="B95" s="7"/>
      <c r="C95" s="7"/>
      <c r="D95" s="7"/>
      <c r="E95" s="7"/>
      <c r="F95" s="7"/>
      <c r="G95" s="7"/>
      <c r="H95" s="7"/>
    </row>
    <row r="96" spans="1:8" ht="15.75">
      <c r="A96" s="7"/>
      <c r="B96" s="7"/>
      <c r="C96" s="7"/>
      <c r="D96" s="7"/>
      <c r="E96" s="7"/>
      <c r="F96" s="7"/>
      <c r="G96" s="7"/>
      <c r="H96" s="7"/>
    </row>
    <row r="97" spans="1:8" ht="15.75">
      <c r="A97" s="7"/>
      <c r="B97" s="7"/>
      <c r="C97" s="7"/>
      <c r="D97" s="7"/>
      <c r="E97" s="7"/>
      <c r="F97" s="7"/>
      <c r="G97" s="7"/>
      <c r="H97" s="7"/>
    </row>
    <row r="98" spans="1:8" ht="15.75">
      <c r="A98" s="7"/>
      <c r="B98" s="7"/>
      <c r="C98" s="7"/>
      <c r="D98" s="7"/>
      <c r="E98" s="7"/>
      <c r="F98" s="7"/>
      <c r="G98" s="7"/>
      <c r="H98" s="7"/>
    </row>
    <row r="99" spans="1:8" ht="15.75">
      <c r="A99" s="7"/>
      <c r="B99" s="7"/>
      <c r="C99" s="7"/>
      <c r="D99" s="7"/>
      <c r="E99" s="7"/>
      <c r="F99" s="7"/>
      <c r="G99" s="7"/>
      <c r="H99" s="7"/>
    </row>
    <row r="100" spans="1:8" ht="15.75">
      <c r="A100" s="7"/>
      <c r="B100" s="7"/>
      <c r="C100" s="7"/>
      <c r="D100" s="7"/>
      <c r="E100" s="7"/>
      <c r="F100" s="7"/>
      <c r="G100" s="7"/>
      <c r="H100" s="7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5.75">
      <c r="A130" s="7"/>
      <c r="B130" s="7"/>
      <c r="C130" s="7"/>
      <c r="D130" s="7"/>
      <c r="E130" s="7"/>
      <c r="F130" s="7"/>
      <c r="G130" s="7"/>
      <c r="H130" s="7"/>
    </row>
  </sheetData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93"/>
  <sheetViews>
    <sheetView tabSelected="1" workbookViewId="0" topLeftCell="A25">
      <selection activeCell="N92" sqref="N92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1.4921875" style="0" customWidth="1"/>
    <col min="14" max="14" width="9.50390625" style="0" bestFit="1" customWidth="1"/>
  </cols>
  <sheetData>
    <row r="1" spans="2:13" ht="18.75">
      <c r="B1" s="51"/>
      <c r="C1" s="51" t="s">
        <v>12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5.75">
      <c r="B2" s="50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5.75">
      <c r="B3" s="50"/>
      <c r="C3" s="50" t="s">
        <v>41</v>
      </c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16.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3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5" ht="15.75">
      <c r="A7" s="1" t="s">
        <v>62</v>
      </c>
      <c r="B7" s="1"/>
      <c r="C7" s="1"/>
      <c r="D7" s="1"/>
      <c r="E7" s="1"/>
    </row>
    <row r="8" spans="1:5" ht="15.75">
      <c r="A8" s="1" t="s">
        <v>135</v>
      </c>
      <c r="B8" s="1"/>
      <c r="C8" s="1"/>
      <c r="D8" s="1"/>
      <c r="E8" s="1"/>
    </row>
    <row r="9" spans="1:15" ht="15.75">
      <c r="A9" s="84" t="s">
        <v>141</v>
      </c>
      <c r="B9" s="17"/>
      <c r="C9" s="17"/>
      <c r="D9" s="17"/>
      <c r="E9" s="17"/>
      <c r="F9" s="7"/>
      <c r="G9" s="7"/>
      <c r="H9" s="7"/>
      <c r="I9" s="7"/>
      <c r="J9" s="7"/>
      <c r="K9" s="7"/>
      <c r="L9" s="7"/>
      <c r="M9" s="7"/>
      <c r="N9" s="5" t="s">
        <v>99</v>
      </c>
      <c r="O9" s="5" t="s">
        <v>4</v>
      </c>
    </row>
    <row r="10" spans="1:15" ht="15.75">
      <c r="A10" s="17"/>
      <c r="B10" s="17"/>
      <c r="C10" s="17"/>
      <c r="D10" s="91" t="s">
        <v>102</v>
      </c>
      <c r="E10" s="91"/>
      <c r="F10" s="91"/>
      <c r="G10" s="91"/>
      <c r="H10" s="91"/>
      <c r="I10" s="91"/>
      <c r="J10" s="91"/>
      <c r="K10" s="91"/>
      <c r="L10" s="91"/>
      <c r="M10" s="9"/>
      <c r="N10" s="5" t="s">
        <v>100</v>
      </c>
      <c r="O10" s="5" t="s">
        <v>101</v>
      </c>
    </row>
    <row r="11" spans="1:13" ht="15.75">
      <c r="A11" s="7"/>
      <c r="B11" s="7"/>
      <c r="C11" s="7"/>
      <c r="D11" s="7"/>
      <c r="E11" s="7"/>
      <c r="F11" s="89" t="s">
        <v>48</v>
      </c>
      <c r="G11" s="89"/>
      <c r="H11" s="90" t="s">
        <v>55</v>
      </c>
      <c r="I11" s="90"/>
      <c r="J11" s="90"/>
      <c r="K11" s="90"/>
      <c r="L11" s="9"/>
      <c r="M11" s="9"/>
    </row>
    <row r="12" spans="1:13" ht="15.75">
      <c r="A12" s="7"/>
      <c r="B12" s="7"/>
      <c r="C12" s="7"/>
      <c r="D12" s="9" t="s">
        <v>47</v>
      </c>
      <c r="E12" s="9"/>
      <c r="F12" s="9" t="s">
        <v>31</v>
      </c>
      <c r="G12" s="9"/>
      <c r="H12" s="9" t="s">
        <v>26</v>
      </c>
      <c r="I12" s="9"/>
      <c r="J12" s="9" t="s">
        <v>28</v>
      </c>
      <c r="K12" s="9"/>
      <c r="L12" s="9"/>
      <c r="M12" s="9"/>
    </row>
    <row r="13" spans="1:12" ht="15.75">
      <c r="A13" s="7"/>
      <c r="B13" s="7"/>
      <c r="C13" s="7"/>
      <c r="D13" s="9" t="s">
        <v>26</v>
      </c>
      <c r="E13" s="9"/>
      <c r="F13" s="9" t="s">
        <v>35</v>
      </c>
      <c r="G13" s="9"/>
      <c r="H13" s="9" t="s">
        <v>27</v>
      </c>
      <c r="J13" s="9" t="s">
        <v>29</v>
      </c>
      <c r="K13" s="9"/>
      <c r="L13" s="9" t="s">
        <v>4</v>
      </c>
    </row>
    <row r="14" spans="1:15" ht="15.75">
      <c r="A14" s="7"/>
      <c r="B14" s="7"/>
      <c r="C14" s="7"/>
      <c r="D14" s="27" t="s">
        <v>1</v>
      </c>
      <c r="E14" s="9"/>
      <c r="F14" s="27" t="s">
        <v>1</v>
      </c>
      <c r="G14" s="9"/>
      <c r="H14" s="27" t="s">
        <v>1</v>
      </c>
      <c r="I14" s="9"/>
      <c r="J14" s="27" t="s">
        <v>1</v>
      </c>
      <c r="K14" s="9"/>
      <c r="L14" s="27" t="s">
        <v>1</v>
      </c>
      <c r="N14" s="27" t="s">
        <v>1</v>
      </c>
      <c r="O14" s="27" t="s">
        <v>1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</row>
    <row r="16" spans="1:13" ht="15.75">
      <c r="A16" s="35" t="s">
        <v>136</v>
      </c>
      <c r="B16" s="35"/>
      <c r="C16" s="35"/>
      <c r="D16" s="35"/>
      <c r="E16" s="35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7" t="s">
        <v>121</v>
      </c>
      <c r="B18" s="7"/>
      <c r="C18" s="7"/>
      <c r="D18" s="4">
        <v>75831</v>
      </c>
      <c r="E18" s="4"/>
      <c r="F18" s="4">
        <v>4267.89904</v>
      </c>
      <c r="G18" s="4"/>
      <c r="H18" s="4">
        <v>9.179929999999702</v>
      </c>
      <c r="I18" s="4"/>
      <c r="J18" s="4">
        <v>66629</v>
      </c>
      <c r="K18" s="4"/>
      <c r="L18" s="4">
        <f>SUM(D18:K18)</f>
        <v>146737.07897</v>
      </c>
      <c r="N18" s="2">
        <v>2531</v>
      </c>
      <c r="O18" s="2">
        <f>+L18+N18</f>
        <v>149268.07897</v>
      </c>
      <c r="P18" s="2"/>
    </row>
    <row r="19" spans="1:16" ht="15.75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1:16" ht="15.75">
      <c r="A20" s="7"/>
      <c r="B20" s="7"/>
      <c r="C20" s="7"/>
      <c r="D20" s="15"/>
      <c r="E20" s="15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</row>
    <row r="21" spans="1:16" ht="15.75">
      <c r="A21" s="7" t="s">
        <v>6</v>
      </c>
      <c r="B21" s="7"/>
      <c r="C21" s="7"/>
      <c r="D21" s="15">
        <v>0</v>
      </c>
      <c r="E21" s="15"/>
      <c r="F21" s="15">
        <v>0</v>
      </c>
      <c r="G21" s="4"/>
      <c r="H21" s="15">
        <v>0</v>
      </c>
      <c r="I21" s="4"/>
      <c r="J21" s="4">
        <v>0</v>
      </c>
      <c r="K21" s="4"/>
      <c r="L21" s="4"/>
      <c r="M21" s="4">
        <f>SUM(D21:K21)</f>
        <v>0</v>
      </c>
      <c r="N21" s="2">
        <v>0</v>
      </c>
      <c r="O21" s="2">
        <f>+M21+N21</f>
        <v>0</v>
      </c>
      <c r="P21" s="2"/>
    </row>
    <row r="22" spans="1:16" ht="15.75">
      <c r="A22" s="7"/>
      <c r="B22" s="7"/>
      <c r="C22" s="7"/>
      <c r="D22" s="15"/>
      <c r="E22" s="15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7"/>
      <c r="B23" s="7"/>
      <c r="C23" s="7"/>
      <c r="D23" s="15"/>
      <c r="E23" s="15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</row>
    <row r="24" spans="1:16" ht="15.75">
      <c r="A24" s="7" t="s">
        <v>142</v>
      </c>
      <c r="B24" s="7"/>
      <c r="C24" s="7"/>
      <c r="D24" s="15"/>
      <c r="E24" s="15"/>
      <c r="F24" s="4"/>
      <c r="G24" s="4"/>
      <c r="H24" s="4"/>
      <c r="I24" s="4"/>
      <c r="J24" s="4"/>
      <c r="K24" s="4"/>
      <c r="L24" s="4"/>
      <c r="M24" s="4"/>
      <c r="N24" s="2"/>
      <c r="O24" s="2"/>
      <c r="P24" s="2"/>
    </row>
    <row r="25" spans="1:16" ht="15.75">
      <c r="A25" s="7" t="s">
        <v>143</v>
      </c>
      <c r="B25" s="7"/>
      <c r="C25" s="7"/>
      <c r="D25" s="15"/>
      <c r="E25" s="15"/>
      <c r="F25" s="4"/>
      <c r="G25" s="4"/>
      <c r="H25" s="4"/>
      <c r="I25" s="4"/>
      <c r="J25" s="4">
        <v>9269</v>
      </c>
      <c r="K25" s="4"/>
      <c r="L25" s="4">
        <f>SUM(D25:K25)</f>
        <v>9269</v>
      </c>
      <c r="M25" s="4"/>
      <c r="N25" s="2">
        <f>+K25+M25</f>
        <v>0</v>
      </c>
      <c r="O25" s="2">
        <f>+L25+N25</f>
        <v>9269</v>
      </c>
      <c r="P25" s="2"/>
    </row>
    <row r="26" spans="1:16" ht="15.75">
      <c r="A26" s="7"/>
      <c r="B26" s="7"/>
      <c r="C26" s="7"/>
      <c r="D26" s="15"/>
      <c r="E26" s="15"/>
      <c r="F26" s="4"/>
      <c r="G26" s="4"/>
      <c r="H26" s="4"/>
      <c r="I26" s="4"/>
      <c r="J26" s="4"/>
      <c r="K26" s="4"/>
      <c r="L26" s="4"/>
      <c r="M26" s="4"/>
      <c r="N26" s="2"/>
      <c r="O26" s="2"/>
      <c r="P26" s="2"/>
    </row>
    <row r="27" spans="1:16" ht="15.75">
      <c r="A27" s="7"/>
      <c r="B27" s="7"/>
      <c r="C27" s="7"/>
      <c r="D27" s="15"/>
      <c r="E27" s="15"/>
      <c r="F27" s="4"/>
      <c r="G27" s="4"/>
      <c r="H27" s="4"/>
      <c r="I27" s="4"/>
      <c r="J27" s="4"/>
      <c r="K27" s="4"/>
      <c r="L27" s="4"/>
      <c r="M27" s="4"/>
      <c r="N27" s="2"/>
      <c r="O27" s="2"/>
      <c r="P27" s="2"/>
    </row>
    <row r="28" spans="1:16" ht="15.75">
      <c r="A28" s="7" t="s">
        <v>103</v>
      </c>
      <c r="B28" s="7"/>
      <c r="C28" s="7"/>
      <c r="D28" s="15">
        <v>0</v>
      </c>
      <c r="E28" s="15"/>
      <c r="F28" s="4">
        <v>0</v>
      </c>
      <c r="G28" s="4"/>
      <c r="H28" s="4">
        <v>0</v>
      </c>
      <c r="I28" s="4"/>
      <c r="J28" s="18">
        <f>+ConCPL!H38</f>
        <v>12997</v>
      </c>
      <c r="K28" s="4"/>
      <c r="L28" s="4">
        <f>SUM(D28:K28)</f>
        <v>12997</v>
      </c>
      <c r="M28" s="4">
        <f>SUM(D28:K28)</f>
        <v>12997</v>
      </c>
      <c r="N28" s="2">
        <f>+ConCPL!H40</f>
        <v>284</v>
      </c>
      <c r="O28" s="2">
        <f>+M28+N28</f>
        <v>13281</v>
      </c>
      <c r="P28" s="2"/>
    </row>
    <row r="29" spans="1:16" ht="15.75">
      <c r="A29" s="7"/>
      <c r="B29" s="7"/>
      <c r="C29" s="7"/>
      <c r="D29" s="15"/>
      <c r="E29" s="15"/>
      <c r="F29" s="4"/>
      <c r="G29" s="4"/>
      <c r="H29" s="4"/>
      <c r="I29" s="4"/>
      <c r="J29" s="18"/>
      <c r="K29" s="4"/>
      <c r="L29" s="4"/>
      <c r="M29" s="4"/>
      <c r="N29" s="2"/>
      <c r="O29" s="2"/>
      <c r="P29" s="2"/>
    </row>
    <row r="30" spans="1:16" ht="15.75">
      <c r="A30" s="7"/>
      <c r="B30" s="7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6.5" thickBot="1">
      <c r="A31" s="36" t="s">
        <v>137</v>
      </c>
      <c r="B31" s="36"/>
      <c r="C31" s="36"/>
      <c r="D31" s="33">
        <f>SUM(D18:D30)</f>
        <v>75831</v>
      </c>
      <c r="E31" s="33"/>
      <c r="F31" s="33">
        <f>SUM(F18:F30)</f>
        <v>4267.89904</v>
      </c>
      <c r="G31" s="33"/>
      <c r="H31" s="33">
        <f>SUM(H18:H30)</f>
        <v>9.179929999999702</v>
      </c>
      <c r="I31" s="33"/>
      <c r="J31" s="33">
        <f>SUM(J18:J30)</f>
        <v>88895</v>
      </c>
      <c r="K31" s="33"/>
      <c r="L31" s="33">
        <f>SUM(L18:L30)</f>
        <v>169003.07897</v>
      </c>
      <c r="M31" s="33">
        <f>SUM(M18:M30)</f>
        <v>12997</v>
      </c>
      <c r="N31" s="33">
        <f>SUM(N18:N30)</f>
        <v>2815</v>
      </c>
      <c r="O31" s="33">
        <f>SUM(O18:O30)</f>
        <v>171818.07897</v>
      </c>
      <c r="P31" s="2"/>
    </row>
    <row r="32" spans="1:16" ht="16.5" thickTop="1">
      <c r="A32" s="7"/>
      <c r="B32" s="7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</row>
    <row r="34" spans="1:16" ht="15.75" hidden="1">
      <c r="A34" s="35" t="s">
        <v>32</v>
      </c>
      <c r="B34" s="35"/>
      <c r="C34" s="35"/>
      <c r="D34" s="35"/>
      <c r="E34" s="35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</row>
    <row r="35" spans="1:16" ht="15.75" hidden="1">
      <c r="A35" s="7"/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</row>
    <row r="36" spans="1:16" ht="15.75" hidden="1">
      <c r="A36" s="7" t="s">
        <v>33</v>
      </c>
      <c r="B36" s="7"/>
      <c r="C36" s="7"/>
      <c r="D36" s="7"/>
      <c r="E36" s="7"/>
      <c r="F36" s="4">
        <v>0</v>
      </c>
      <c r="G36" s="4"/>
      <c r="H36" s="4">
        <v>0</v>
      </c>
      <c r="I36" s="4"/>
      <c r="J36" s="4">
        <v>0</v>
      </c>
      <c r="K36" s="4"/>
      <c r="L36" s="4">
        <f>SUM(F36:J36)</f>
        <v>0</v>
      </c>
      <c r="M36" s="4"/>
      <c r="N36" s="2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2"/>
      <c r="O37" s="2"/>
      <c r="P37" s="2"/>
    </row>
    <row r="38" spans="1:16" ht="15.75" hidden="1">
      <c r="A38" s="7" t="s">
        <v>36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/>
      <c r="M38" s="4"/>
      <c r="N38" s="2"/>
      <c r="O38" s="2"/>
      <c r="P38" s="2"/>
    </row>
    <row r="39" spans="1:16" ht="15.75" hidden="1">
      <c r="A39" s="7" t="s">
        <v>37</v>
      </c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</row>
    <row r="40" spans="1:16" ht="15.75" hidden="1">
      <c r="A40" s="7" t="s">
        <v>38</v>
      </c>
      <c r="B40" s="7"/>
      <c r="C40" s="7"/>
      <c r="D40" s="7"/>
      <c r="E40" s="7"/>
      <c r="F40" s="4"/>
      <c r="G40" s="4"/>
      <c r="H40" s="4"/>
      <c r="I40" s="4"/>
      <c r="J40" s="4"/>
      <c r="K40" s="4"/>
      <c r="L40" s="4">
        <f>SUM(F40:J40)</f>
        <v>0</v>
      </c>
      <c r="M40" s="4"/>
      <c r="N40" s="2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</row>
    <row r="42" spans="1:16" ht="15.75" hidden="1">
      <c r="A42" s="7" t="s">
        <v>16</v>
      </c>
      <c r="B42" s="7"/>
      <c r="C42" s="7"/>
      <c r="D42" s="7"/>
      <c r="E42" s="7"/>
      <c r="F42" s="4">
        <v>0</v>
      </c>
      <c r="G42" s="4"/>
      <c r="H42" s="4">
        <v>0</v>
      </c>
      <c r="I42" s="4"/>
      <c r="J42" s="4">
        <v>0</v>
      </c>
      <c r="K42" s="4"/>
      <c r="L42" s="4">
        <f>SUM(F42:J42)</f>
        <v>0</v>
      </c>
      <c r="M42" s="4"/>
      <c r="N42" s="2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2"/>
      <c r="O43" s="2"/>
      <c r="P43" s="2"/>
    </row>
    <row r="44" spans="1:16" ht="15.75" hidden="1">
      <c r="A44" s="7" t="s">
        <v>30</v>
      </c>
      <c r="B44" s="7"/>
      <c r="C44" s="7"/>
      <c r="D44" s="7"/>
      <c r="E44" s="7"/>
      <c r="F44" s="4">
        <v>0</v>
      </c>
      <c r="G44" s="4"/>
      <c r="H44" s="4">
        <v>0</v>
      </c>
      <c r="I44" s="4"/>
      <c r="J44" s="4">
        <v>0</v>
      </c>
      <c r="K44" s="4"/>
      <c r="L44" s="4">
        <f>SUM(F44:J44)</f>
        <v>0</v>
      </c>
      <c r="M44" s="4"/>
      <c r="N44" s="2"/>
      <c r="O44" s="2"/>
      <c r="P44" s="2"/>
    </row>
    <row r="45" spans="1:16" ht="15.75" hidden="1">
      <c r="A45" s="7"/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</row>
    <row r="46" spans="1:16" ht="15.75" hidden="1">
      <c r="A46" s="28" t="s">
        <v>34</v>
      </c>
      <c r="B46" s="28"/>
      <c r="C46" s="28"/>
      <c r="D46" s="28"/>
      <c r="E46" s="28"/>
      <c r="F46" s="32">
        <f>SUM(F36:F44)</f>
        <v>0</v>
      </c>
      <c r="G46" s="32"/>
      <c r="H46" s="32">
        <f>SUM(H36:H44)</f>
        <v>0</v>
      </c>
      <c r="I46" s="32"/>
      <c r="J46" s="32">
        <f>SUM(J36:J44)</f>
        <v>0</v>
      </c>
      <c r="K46" s="32"/>
      <c r="L46" s="32">
        <f>SUM(L36:L44)</f>
        <v>0</v>
      </c>
      <c r="M46" s="32"/>
      <c r="N46" s="2"/>
      <c r="O46" s="2"/>
      <c r="P46" s="2"/>
    </row>
    <row r="47" spans="1:16" ht="15.75" hidden="1">
      <c r="A47" s="7"/>
      <c r="B47" s="7"/>
      <c r="C47" s="7"/>
      <c r="D47" s="7"/>
      <c r="E47" s="7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</row>
    <row r="48" spans="1:16" ht="15.75">
      <c r="A48" s="1"/>
      <c r="B48" s="1"/>
      <c r="C48" s="1"/>
      <c r="D48" s="1"/>
      <c r="E48" s="1"/>
      <c r="J48" s="58"/>
      <c r="N48" s="2"/>
      <c r="O48" s="2"/>
      <c r="P48" s="2"/>
    </row>
    <row r="49" spans="1:16" ht="15.75" hidden="1">
      <c r="A49" s="17"/>
      <c r="B49" s="17"/>
      <c r="C49" s="17"/>
      <c r="D49" s="17"/>
      <c r="E49" s="17"/>
      <c r="F49" s="7"/>
      <c r="G49" s="7"/>
      <c r="H49" s="7"/>
      <c r="I49" s="7"/>
      <c r="J49" s="7"/>
      <c r="K49" s="7"/>
      <c r="L49" s="7"/>
      <c r="M49" s="7"/>
      <c r="N49" s="2"/>
      <c r="O49" s="2"/>
      <c r="P49" s="2"/>
    </row>
    <row r="50" spans="1:16" ht="15.75" hidden="1">
      <c r="A50" s="7"/>
      <c r="B50" s="7"/>
      <c r="C50" s="7"/>
      <c r="D50" s="7"/>
      <c r="E50" s="7"/>
      <c r="F50" s="89" t="s">
        <v>48</v>
      </c>
      <c r="G50" s="89"/>
      <c r="H50" s="89" t="s">
        <v>55</v>
      </c>
      <c r="I50" s="89"/>
      <c r="J50" s="89"/>
      <c r="K50" s="89"/>
      <c r="L50" s="9"/>
      <c r="M50" s="9"/>
      <c r="N50" s="2"/>
      <c r="O50" s="2"/>
      <c r="P50" s="2"/>
    </row>
    <row r="51" spans="1:16" ht="15.75" hidden="1">
      <c r="A51" s="7"/>
      <c r="B51" s="7"/>
      <c r="C51" s="7"/>
      <c r="D51" s="9" t="s">
        <v>47</v>
      </c>
      <c r="E51" s="9"/>
      <c r="F51" s="9" t="s">
        <v>31</v>
      </c>
      <c r="G51" s="9"/>
      <c r="H51" s="9" t="s">
        <v>26</v>
      </c>
      <c r="I51" s="9"/>
      <c r="J51" s="9" t="s">
        <v>28</v>
      </c>
      <c r="K51" s="9"/>
      <c r="L51" s="9"/>
      <c r="M51" s="9"/>
      <c r="N51" s="2"/>
      <c r="O51" s="2"/>
      <c r="P51" s="2"/>
    </row>
    <row r="52" spans="1:16" ht="15.75" hidden="1">
      <c r="A52" s="7"/>
      <c r="B52" s="7"/>
      <c r="C52" s="7"/>
      <c r="D52" s="9" t="s">
        <v>26</v>
      </c>
      <c r="E52" s="9"/>
      <c r="F52" s="9" t="s">
        <v>35</v>
      </c>
      <c r="G52" s="9"/>
      <c r="H52" s="9" t="s">
        <v>27</v>
      </c>
      <c r="I52" s="9"/>
      <c r="J52" s="9" t="s">
        <v>29</v>
      </c>
      <c r="K52" s="9"/>
      <c r="L52" s="9" t="s">
        <v>4</v>
      </c>
      <c r="M52" s="9"/>
      <c r="N52" s="2"/>
      <c r="O52" s="2"/>
      <c r="P52" s="2"/>
    </row>
    <row r="53" spans="1:16" ht="15.75" hidden="1">
      <c r="A53" s="7"/>
      <c r="B53" s="7"/>
      <c r="C53" s="7"/>
      <c r="D53" s="27" t="s">
        <v>1</v>
      </c>
      <c r="E53" s="9"/>
      <c r="F53" s="27" t="s">
        <v>1</v>
      </c>
      <c r="G53" s="9"/>
      <c r="H53" s="27" t="s">
        <v>1</v>
      </c>
      <c r="I53" s="9"/>
      <c r="J53" s="27" t="s">
        <v>1</v>
      </c>
      <c r="K53" s="9"/>
      <c r="L53" s="27" t="s">
        <v>1</v>
      </c>
      <c r="M53" s="9"/>
      <c r="N53" s="2"/>
      <c r="O53" s="2"/>
      <c r="P53" s="2"/>
    </row>
    <row r="54" spans="1:16" ht="15.75" hidden="1">
      <c r="A54" s="7"/>
      <c r="B54" s="7"/>
      <c r="C54" s="7"/>
      <c r="D54" s="7"/>
      <c r="E54" s="7"/>
      <c r="F54" s="9"/>
      <c r="G54" s="9"/>
      <c r="H54" s="9"/>
      <c r="I54" s="9"/>
      <c r="J54" s="9"/>
      <c r="K54" s="9"/>
      <c r="L54" s="9"/>
      <c r="M54" s="9"/>
      <c r="N54" s="2"/>
      <c r="O54" s="2"/>
      <c r="P54" s="2"/>
    </row>
    <row r="55" spans="1:16" ht="15.75" hidden="1">
      <c r="A55" s="35" t="s">
        <v>58</v>
      </c>
      <c r="B55" s="35"/>
      <c r="C55" s="35"/>
      <c r="D55" s="35"/>
      <c r="E55" s="35"/>
      <c r="F55" s="7"/>
      <c r="G55" s="7"/>
      <c r="H55" s="7"/>
      <c r="I55" s="7"/>
      <c r="J55" s="7"/>
      <c r="K55" s="7"/>
      <c r="L55" s="7"/>
      <c r="M55" s="7"/>
      <c r="N55" s="2"/>
      <c r="O55" s="2"/>
      <c r="P55" s="2"/>
    </row>
    <row r="56" spans="1:16" ht="15.7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"/>
      <c r="O56" s="2"/>
      <c r="P56" s="2"/>
    </row>
    <row r="57" spans="1:16" ht="15.75" hidden="1">
      <c r="A57" s="7" t="s">
        <v>33</v>
      </c>
      <c r="B57" s="7"/>
      <c r="C57" s="7"/>
      <c r="D57" s="18">
        <v>75831</v>
      </c>
      <c r="E57" s="18"/>
      <c r="F57" s="18">
        <v>4267.899</v>
      </c>
      <c r="G57" s="18"/>
      <c r="H57" s="18">
        <v>9.181</v>
      </c>
      <c r="I57" s="18"/>
      <c r="J57" s="18">
        <v>45677.994</v>
      </c>
      <c r="K57" s="18"/>
      <c r="L57" s="18">
        <f>SUM(D57:J57)</f>
        <v>125786.074</v>
      </c>
      <c r="M57" s="18"/>
      <c r="N57" s="2"/>
      <c r="O57" s="2"/>
      <c r="P57" s="2"/>
    </row>
    <row r="58" spans="1:16" ht="15.75" hidden="1">
      <c r="A58" s="7"/>
      <c r="B58" s="7"/>
      <c r="C58" s="7"/>
      <c r="D58" s="14"/>
      <c r="E58" s="14"/>
      <c r="F58" s="18"/>
      <c r="G58" s="18"/>
      <c r="H58" s="18"/>
      <c r="I58" s="18"/>
      <c r="J58" s="18"/>
      <c r="K58" s="18"/>
      <c r="L58" s="18"/>
      <c r="M58" s="18"/>
      <c r="N58" s="2"/>
      <c r="O58" s="2"/>
      <c r="P58" s="2"/>
    </row>
    <row r="59" spans="1:16" ht="15.75" hidden="1">
      <c r="A59" s="7" t="s">
        <v>36</v>
      </c>
      <c r="B59" s="7"/>
      <c r="C59" s="7"/>
      <c r="D59" s="19">
        <v>0</v>
      </c>
      <c r="E59" s="19"/>
      <c r="F59" s="18">
        <v>0</v>
      </c>
      <c r="G59" s="18"/>
      <c r="H59" s="18">
        <v>0</v>
      </c>
      <c r="I59" s="18"/>
      <c r="J59" s="18">
        <v>0</v>
      </c>
      <c r="K59" s="18"/>
      <c r="L59" s="18">
        <f>SUM(D59:J59)</f>
        <v>0</v>
      </c>
      <c r="M59" s="18"/>
      <c r="N59" s="2"/>
      <c r="O59" s="2"/>
      <c r="P59" s="2"/>
    </row>
    <row r="60" spans="1:16" ht="15.75" hidden="1">
      <c r="A60" s="7" t="s">
        <v>57</v>
      </c>
      <c r="B60" s="7"/>
      <c r="C60" s="7"/>
      <c r="D60" s="19"/>
      <c r="E60" s="19"/>
      <c r="F60" s="18"/>
      <c r="G60" s="18"/>
      <c r="H60" s="18"/>
      <c r="I60" s="18"/>
      <c r="J60" s="18"/>
      <c r="K60" s="18"/>
      <c r="L60" s="18"/>
      <c r="M60" s="18"/>
      <c r="N60" s="2"/>
      <c r="O60" s="2"/>
      <c r="P60" s="2"/>
    </row>
    <row r="61" spans="1:16" ht="15.75" hidden="1">
      <c r="A61" s="7"/>
      <c r="B61" s="7"/>
      <c r="C61" s="7"/>
      <c r="D61" s="19"/>
      <c r="E61" s="19"/>
      <c r="F61" s="18"/>
      <c r="G61" s="18"/>
      <c r="H61" s="18"/>
      <c r="I61" s="18"/>
      <c r="J61" s="18"/>
      <c r="K61" s="18"/>
      <c r="L61" s="18"/>
      <c r="M61" s="18"/>
      <c r="N61" s="2"/>
      <c r="O61" s="2"/>
      <c r="P61" s="2"/>
    </row>
    <row r="62" spans="1:16" ht="15.75" hidden="1">
      <c r="A62" s="7" t="s">
        <v>16</v>
      </c>
      <c r="B62" s="7"/>
      <c r="C62" s="7"/>
      <c r="D62" s="19">
        <v>0</v>
      </c>
      <c r="E62" s="19"/>
      <c r="F62" s="18">
        <v>0</v>
      </c>
      <c r="G62" s="18"/>
      <c r="H62" s="18">
        <v>0</v>
      </c>
      <c r="I62" s="18"/>
      <c r="J62" s="18">
        <v>0</v>
      </c>
      <c r="K62" s="18"/>
      <c r="L62" s="18">
        <f>SUM(D62:J62)</f>
        <v>0</v>
      </c>
      <c r="M62" s="18"/>
      <c r="N62" s="2"/>
      <c r="O62" s="2"/>
      <c r="P62" s="2"/>
    </row>
    <row r="63" spans="1:16" ht="15.75" hidden="1">
      <c r="A63" s="7"/>
      <c r="B63" s="7"/>
      <c r="C63" s="7"/>
      <c r="D63" s="19"/>
      <c r="E63" s="19"/>
      <c r="F63" s="18"/>
      <c r="G63" s="18"/>
      <c r="H63" s="18"/>
      <c r="I63" s="18"/>
      <c r="J63" s="18"/>
      <c r="K63" s="18"/>
      <c r="L63" s="18"/>
      <c r="M63" s="18"/>
      <c r="N63" s="2"/>
      <c r="O63" s="2"/>
      <c r="P63" s="2"/>
    </row>
    <row r="64" spans="1:13" ht="15.75" hidden="1">
      <c r="A64" s="7" t="s">
        <v>49</v>
      </c>
      <c r="B64" s="7"/>
      <c r="C64" s="7"/>
      <c r="D64" s="19"/>
      <c r="E64" s="19"/>
      <c r="F64" s="18"/>
      <c r="G64" s="18"/>
      <c r="H64" s="18"/>
      <c r="I64" s="18"/>
      <c r="J64" s="18">
        <v>0</v>
      </c>
      <c r="K64" s="18"/>
      <c r="L64" s="18">
        <f>SUM(D64:J64)</f>
        <v>0</v>
      </c>
      <c r="M64" s="18"/>
    </row>
    <row r="65" spans="1:13" ht="15.75" hidden="1">
      <c r="A65" s="7"/>
      <c r="B65" s="7"/>
      <c r="C65" s="7"/>
      <c r="D65" s="19"/>
      <c r="E65" s="19"/>
      <c r="F65" s="18"/>
      <c r="G65" s="18"/>
      <c r="H65" s="18"/>
      <c r="I65" s="18"/>
      <c r="J65" s="18"/>
      <c r="K65" s="18"/>
      <c r="L65" s="18"/>
      <c r="M65" s="18"/>
    </row>
    <row r="66" spans="1:13" ht="15.75" hidden="1">
      <c r="A66" s="7" t="s">
        <v>30</v>
      </c>
      <c r="B66" s="7"/>
      <c r="C66" s="7"/>
      <c r="D66" s="19">
        <v>0</v>
      </c>
      <c r="E66" s="19"/>
      <c r="F66" s="18">
        <v>0</v>
      </c>
      <c r="G66" s="18"/>
      <c r="H66" s="18">
        <v>0</v>
      </c>
      <c r="I66" s="18"/>
      <c r="J66" s="18">
        <v>7571.682</v>
      </c>
      <c r="K66" s="18"/>
      <c r="L66" s="18">
        <f>SUM(D66:J66)</f>
        <v>7571.682</v>
      </c>
      <c r="M66" s="18"/>
    </row>
    <row r="67" spans="1:13" ht="15.75" hidden="1">
      <c r="A67" s="7"/>
      <c r="B67" s="7"/>
      <c r="C67" s="7"/>
      <c r="D67" s="14"/>
      <c r="E67" s="14"/>
      <c r="F67" s="18"/>
      <c r="G67" s="18"/>
      <c r="H67" s="18"/>
      <c r="I67" s="18"/>
      <c r="J67" s="18"/>
      <c r="K67" s="18"/>
      <c r="L67" s="18"/>
      <c r="M67" s="18"/>
    </row>
    <row r="68" spans="1:13" ht="16.5" hidden="1" thickBot="1">
      <c r="A68" s="36" t="s">
        <v>56</v>
      </c>
      <c r="B68" s="36"/>
      <c r="C68" s="36"/>
      <c r="D68" s="33">
        <f>SUM(D57:D66)</f>
        <v>75831</v>
      </c>
      <c r="E68" s="33"/>
      <c r="F68" s="33">
        <f>SUM(F57:F66)</f>
        <v>4267.899</v>
      </c>
      <c r="G68" s="33"/>
      <c r="H68" s="33">
        <f>SUM(H57:H66)</f>
        <v>9.181</v>
      </c>
      <c r="I68" s="33"/>
      <c r="J68" s="33">
        <f>SUM(J57:J66)</f>
        <v>53249.676</v>
      </c>
      <c r="K68" s="33"/>
      <c r="L68" s="33">
        <f>SUM(L57:L66)</f>
        <v>133357.756</v>
      </c>
      <c r="M68" s="22"/>
    </row>
    <row r="69" spans="1:13" ht="15.75" hidden="1">
      <c r="A69" s="7"/>
      <c r="B69" s="7"/>
      <c r="C69" s="7"/>
      <c r="D69" s="14"/>
      <c r="E69" s="14"/>
      <c r="F69" s="18"/>
      <c r="G69" s="18"/>
      <c r="H69" s="18"/>
      <c r="I69" s="18"/>
      <c r="J69" s="18"/>
      <c r="K69" s="18"/>
      <c r="L69" s="18"/>
      <c r="M69" s="18"/>
    </row>
    <row r="70" spans="1:5" ht="15.75">
      <c r="A70" s="1" t="s">
        <v>138</v>
      </c>
      <c r="B70" s="1"/>
      <c r="C70" s="1"/>
      <c r="D70" s="1"/>
      <c r="E70" s="1"/>
    </row>
    <row r="71" spans="1:15" ht="15.75">
      <c r="A71" s="17"/>
      <c r="B71" s="17"/>
      <c r="C71" s="17"/>
      <c r="D71" s="17"/>
      <c r="E71" s="17"/>
      <c r="F71" s="7"/>
      <c r="G71" s="7"/>
      <c r="H71" s="7"/>
      <c r="I71" s="7"/>
      <c r="J71" s="7"/>
      <c r="K71" s="7"/>
      <c r="L71" s="7"/>
      <c r="M71" s="7"/>
      <c r="N71" s="5" t="s">
        <v>99</v>
      </c>
      <c r="O71" s="5" t="s">
        <v>4</v>
      </c>
    </row>
    <row r="72" spans="1:15" ht="15.75">
      <c r="A72" s="17"/>
      <c r="B72" s="17"/>
      <c r="C72" s="17"/>
      <c r="D72" s="91" t="s">
        <v>102</v>
      </c>
      <c r="E72" s="91"/>
      <c r="F72" s="91"/>
      <c r="G72" s="91"/>
      <c r="H72" s="91"/>
      <c r="I72" s="91"/>
      <c r="J72" s="91"/>
      <c r="K72" s="91"/>
      <c r="L72" s="91"/>
      <c r="M72" s="9"/>
      <c r="N72" s="5" t="s">
        <v>100</v>
      </c>
      <c r="O72" s="5" t="s">
        <v>101</v>
      </c>
    </row>
    <row r="73" spans="1:13" ht="15.75">
      <c r="A73" s="17"/>
      <c r="B73" s="7"/>
      <c r="C73" s="7"/>
      <c r="D73" s="7"/>
      <c r="E73" s="7"/>
      <c r="F73" s="89" t="s">
        <v>48</v>
      </c>
      <c r="G73" s="89"/>
      <c r="H73" s="90" t="s">
        <v>55</v>
      </c>
      <c r="I73" s="90"/>
      <c r="J73" s="90"/>
      <c r="K73" s="90"/>
      <c r="L73" s="9"/>
      <c r="M73" s="9"/>
    </row>
    <row r="74" spans="1:13" ht="15.75">
      <c r="A74" s="7"/>
      <c r="B74" s="7"/>
      <c r="C74" s="7"/>
      <c r="D74" s="9" t="s">
        <v>47</v>
      </c>
      <c r="E74" s="9"/>
      <c r="F74" s="9" t="s">
        <v>31</v>
      </c>
      <c r="G74" s="9"/>
      <c r="H74" s="9" t="s">
        <v>26</v>
      </c>
      <c r="I74" s="9"/>
      <c r="J74" s="9" t="s">
        <v>28</v>
      </c>
      <c r="M74" s="9"/>
    </row>
    <row r="75" spans="1:13" ht="15.75">
      <c r="A75" s="7"/>
      <c r="B75" s="7"/>
      <c r="C75" s="7"/>
      <c r="D75" s="9" t="s">
        <v>26</v>
      </c>
      <c r="E75" s="9"/>
      <c r="F75" s="9" t="s">
        <v>35</v>
      </c>
      <c r="G75" s="9"/>
      <c r="H75" s="9" t="s">
        <v>27</v>
      </c>
      <c r="I75" s="9"/>
      <c r="J75" s="9" t="s">
        <v>29</v>
      </c>
      <c r="L75" s="9" t="s">
        <v>4</v>
      </c>
      <c r="M75" s="9"/>
    </row>
    <row r="76" spans="1:15" ht="15.75">
      <c r="A76" s="7"/>
      <c r="B76" s="7"/>
      <c r="C76" s="7"/>
      <c r="D76" s="27" t="s">
        <v>1</v>
      </c>
      <c r="E76" s="9"/>
      <c r="F76" s="27" t="s">
        <v>1</v>
      </c>
      <c r="G76" s="9"/>
      <c r="H76" s="27" t="s">
        <v>1</v>
      </c>
      <c r="I76" s="9"/>
      <c r="J76" s="27" t="s">
        <v>1</v>
      </c>
      <c r="L76" s="27" t="s">
        <v>1</v>
      </c>
      <c r="M76" s="9"/>
      <c r="N76" s="27" t="s">
        <v>1</v>
      </c>
      <c r="O76" s="27" t="s">
        <v>1</v>
      </c>
    </row>
    <row r="77" spans="1:13" ht="15.75">
      <c r="A77" s="7"/>
      <c r="B77" s="7"/>
      <c r="C77" s="7"/>
      <c r="D77" s="7"/>
      <c r="E77" s="7"/>
      <c r="F77" s="9"/>
      <c r="G77" s="9"/>
      <c r="H77" s="9"/>
      <c r="I77" s="9"/>
      <c r="L77" s="9"/>
      <c r="M77" s="9"/>
    </row>
    <row r="78" spans="1:13" ht="15.75">
      <c r="A78" s="7"/>
      <c r="B78" s="35"/>
      <c r="C78" s="35"/>
      <c r="D78" s="35"/>
      <c r="E78" s="35"/>
      <c r="F78" s="7"/>
      <c r="G78" s="7"/>
      <c r="H78" s="7"/>
      <c r="I78" s="7"/>
      <c r="L78" s="7"/>
      <c r="M78" s="7"/>
    </row>
    <row r="79" spans="1:13" ht="15.75">
      <c r="A79" s="35" t="s">
        <v>139</v>
      </c>
      <c r="B79" s="7"/>
      <c r="C79" s="7"/>
      <c r="D79" s="35"/>
      <c r="E79" s="35"/>
      <c r="F79" s="7"/>
      <c r="G79" s="7"/>
      <c r="H79" s="7"/>
      <c r="I79" s="7"/>
      <c r="L79" s="7"/>
      <c r="M79" s="7"/>
    </row>
    <row r="80" spans="1:14" ht="15.75">
      <c r="A80" s="7"/>
      <c r="B80" s="7"/>
      <c r="C80" s="7"/>
      <c r="D80" s="7"/>
      <c r="E80" s="7"/>
      <c r="F80" s="7"/>
      <c r="G80" s="7"/>
      <c r="H80" s="7"/>
      <c r="I80" s="7"/>
      <c r="L80" s="7"/>
      <c r="M80" s="7"/>
      <c r="N80" s="58"/>
    </row>
    <row r="81" spans="1:15" ht="15.75">
      <c r="A81" s="7" t="s">
        <v>98</v>
      </c>
      <c r="B81" s="7"/>
      <c r="C81" s="7"/>
      <c r="D81" s="4">
        <v>75831</v>
      </c>
      <c r="E81" s="4"/>
      <c r="F81" s="4">
        <v>4267.89904</v>
      </c>
      <c r="G81" s="4"/>
      <c r="H81" s="4">
        <v>9.179929999999702</v>
      </c>
      <c r="I81" s="4"/>
      <c r="J81" s="4">
        <v>60403</v>
      </c>
      <c r="K81" s="4"/>
      <c r="L81" s="4">
        <f>SUM(D81:J81)</f>
        <v>140511.07897</v>
      </c>
      <c r="N81" s="2">
        <v>1962</v>
      </c>
      <c r="O81" s="58">
        <f>+L81+N81</f>
        <v>142473.07897</v>
      </c>
    </row>
    <row r="82" spans="1:12" ht="15.75">
      <c r="A82" s="7"/>
      <c r="B82" s="7"/>
      <c r="C82" s="7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7"/>
      <c r="B83" s="7"/>
      <c r="C83" s="7"/>
      <c r="D83" s="15"/>
      <c r="E83" s="15"/>
      <c r="F83" s="4"/>
      <c r="G83" s="4"/>
      <c r="H83" s="4"/>
      <c r="I83" s="4"/>
      <c r="J83" s="4"/>
      <c r="K83" s="4"/>
      <c r="L83" s="4"/>
    </row>
    <row r="84" spans="1:15" ht="15.75">
      <c r="A84" s="7" t="s">
        <v>6</v>
      </c>
      <c r="B84" s="7"/>
      <c r="C84" s="7"/>
      <c r="D84" s="15">
        <v>0</v>
      </c>
      <c r="E84" s="15"/>
      <c r="F84" s="4">
        <v>0</v>
      </c>
      <c r="G84" s="4"/>
      <c r="H84" s="4">
        <v>0</v>
      </c>
      <c r="I84" s="4"/>
      <c r="J84" s="4">
        <v>0</v>
      </c>
      <c r="K84" s="4"/>
      <c r="L84" s="4">
        <f>SUM(D84:J84)</f>
        <v>0</v>
      </c>
      <c r="N84" s="4">
        <f>SUM(F84:L84)</f>
        <v>0</v>
      </c>
      <c r="O84" s="4">
        <f>SUM(G84:M84)</f>
        <v>0</v>
      </c>
    </row>
    <row r="85" spans="1:12" ht="15.75">
      <c r="A85" s="7"/>
      <c r="B85" s="7"/>
      <c r="C85" s="7"/>
      <c r="D85" s="15"/>
      <c r="E85" s="15"/>
      <c r="F85" s="4"/>
      <c r="G85" s="4"/>
      <c r="H85" s="4"/>
      <c r="I85" s="4"/>
      <c r="J85" s="4"/>
      <c r="K85" s="4"/>
      <c r="L85" s="4"/>
    </row>
    <row r="86" spans="1:15" ht="15.75">
      <c r="A86" s="7" t="s">
        <v>103</v>
      </c>
      <c r="B86" s="7"/>
      <c r="C86" s="7"/>
      <c r="D86" s="15">
        <v>0</v>
      </c>
      <c r="E86" s="15"/>
      <c r="F86" s="4">
        <v>0</v>
      </c>
      <c r="G86" s="4"/>
      <c r="H86" s="4">
        <v>0</v>
      </c>
      <c r="I86" s="4"/>
      <c r="J86" s="18">
        <f>+ConCPL!J38</f>
        <v>5626</v>
      </c>
      <c r="K86" s="4"/>
      <c r="L86" s="4">
        <f>SUM(D86:J86)</f>
        <v>5626</v>
      </c>
      <c r="N86">
        <f>+ConCPL!J40</f>
        <v>212</v>
      </c>
      <c r="O86" s="58">
        <f>+L86+N86</f>
        <v>5838</v>
      </c>
    </row>
    <row r="87" spans="1:12" ht="15.75">
      <c r="A87" s="7"/>
      <c r="B87" s="7"/>
      <c r="C87" s="7"/>
      <c r="D87" s="15"/>
      <c r="E87" s="15"/>
      <c r="F87" s="4"/>
      <c r="G87" s="4"/>
      <c r="H87" s="4"/>
      <c r="I87" s="4"/>
      <c r="J87" s="18"/>
      <c r="K87" s="4"/>
      <c r="L87" s="4"/>
    </row>
    <row r="88" spans="1:12" ht="15.75">
      <c r="A88" s="7"/>
      <c r="B88" s="7"/>
      <c r="C88" s="7"/>
      <c r="D88" s="7"/>
      <c r="E88" s="7"/>
      <c r="F88" s="4"/>
      <c r="G88" s="4"/>
      <c r="H88" s="4"/>
      <c r="I88" s="4"/>
      <c r="J88" s="4"/>
      <c r="K88" s="4"/>
      <c r="L88" s="4"/>
    </row>
    <row r="89" spans="1:15" ht="16.5" thickBot="1">
      <c r="A89" s="36" t="s">
        <v>140</v>
      </c>
      <c r="B89" s="36"/>
      <c r="C89" s="36"/>
      <c r="D89" s="33">
        <f>SUM(D81:D88)</f>
        <v>75831</v>
      </c>
      <c r="E89" s="33"/>
      <c r="F89" s="33">
        <f>SUM(F81:F88)</f>
        <v>4267.89904</v>
      </c>
      <c r="G89" s="33"/>
      <c r="H89" s="33">
        <f>SUM(H81:H88)</f>
        <v>9.179929999999702</v>
      </c>
      <c r="I89" s="33">
        <f>SUM(I81:I88)</f>
        <v>0</v>
      </c>
      <c r="J89" s="33">
        <f>SUM(J81:J88)</f>
        <v>66029</v>
      </c>
      <c r="K89" s="33"/>
      <c r="L89" s="33">
        <f>SUM(L81:L88)</f>
        <v>146137.07897</v>
      </c>
      <c r="M89" s="33"/>
      <c r="N89" s="33">
        <f>SUM(N81:N88)</f>
        <v>2174</v>
      </c>
      <c r="O89" s="33">
        <f>SUM(O81:O88)</f>
        <v>148311.07897</v>
      </c>
    </row>
    <row r="90" spans="1:13" ht="16.5" thickTop="1">
      <c r="A90" s="7"/>
      <c r="B90" s="7"/>
      <c r="C90" s="7"/>
      <c r="D90" s="7"/>
      <c r="E90" s="7"/>
      <c r="F90" s="4"/>
      <c r="G90" s="4"/>
      <c r="H90" s="4"/>
      <c r="I90" s="4"/>
      <c r="J90" s="4"/>
      <c r="K90" s="4"/>
      <c r="L90" s="4"/>
      <c r="M90" s="4"/>
    </row>
    <row r="92" spans="1:3" ht="15.75">
      <c r="A92" s="37" t="s">
        <v>50</v>
      </c>
      <c r="B92" s="37"/>
      <c r="C92" s="37"/>
    </row>
    <row r="93" spans="1:3" ht="15.75">
      <c r="A93" s="20" t="s">
        <v>123</v>
      </c>
      <c r="B93" s="20"/>
      <c r="C93" s="20"/>
    </row>
  </sheetData>
  <mergeCells count="8">
    <mergeCell ref="D10:L10"/>
    <mergeCell ref="D72:L72"/>
    <mergeCell ref="F11:G11"/>
    <mergeCell ref="H11:K11"/>
    <mergeCell ref="F73:G73"/>
    <mergeCell ref="H73:K73"/>
    <mergeCell ref="F50:G50"/>
    <mergeCell ref="H50:K50"/>
  </mergeCells>
  <printOptions/>
  <pageMargins left="1.05" right="0.51" top="0.65" bottom="0.53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Jenny Ho</cp:lastModifiedBy>
  <cp:lastPrinted>2007-09-18T08:24:06Z</cp:lastPrinted>
  <dcterms:created xsi:type="dcterms:W3CDTF">1999-03-26T03:58:39Z</dcterms:created>
  <dcterms:modified xsi:type="dcterms:W3CDTF">2007-06-18T03:42:30Z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